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155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<sst xmlns="http://schemas.openxmlformats.org/spreadsheetml/2006/main" count="59" uniqueCount="59">
  <si>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Наименование КВД</t>
  </si>
  <si>
    <t>КВД</t>
  </si>
  <si>
    <t>Налог на имущество физических лиц</t>
  </si>
  <si>
    <t>Земельный налог</t>
  </si>
  <si>
    <t>Налог на доходы физических лиц</t>
  </si>
  <si>
    <t>Итого безвозмездных перечислений:</t>
  </si>
  <si>
    <t>Всего доходов:</t>
  </si>
  <si>
    <t xml:space="preserve">Арендная плата за земли </t>
  </si>
  <si>
    <t>11105010000000</t>
  </si>
  <si>
    <t>Субвенции</t>
  </si>
  <si>
    <t>20202000000000</t>
  </si>
  <si>
    <t>Прочие неналоговые доходы</t>
  </si>
  <si>
    <t>10102000000000</t>
  </si>
  <si>
    <t>10601000000000</t>
  </si>
  <si>
    <t>11705050000000</t>
  </si>
  <si>
    <t xml:space="preserve">Дотации </t>
  </si>
  <si>
    <t>20201000000000</t>
  </si>
  <si>
    <t>Субсидии</t>
  </si>
  <si>
    <t>106(9)06(4)000000000</t>
  </si>
  <si>
    <t xml:space="preserve">  % исполнения</t>
  </si>
  <si>
    <t xml:space="preserve">Госпошлина </t>
  </si>
  <si>
    <t>10800000000000</t>
  </si>
  <si>
    <t>Доходы от продажи земельных участков</t>
  </si>
  <si>
    <t>11406000000000</t>
  </si>
  <si>
    <t xml:space="preserve">Единица измерения:  </t>
  </si>
  <si>
    <t>руб.</t>
  </si>
  <si>
    <t>20203000000000</t>
  </si>
  <si>
    <t>Иные межбюджетные трансферты</t>
  </si>
  <si>
    <t>20204000000000</t>
  </si>
  <si>
    <t>Транспортный налог</t>
  </si>
  <si>
    <t>10604000000000</t>
  </si>
  <si>
    <t>Аренда имущества</t>
  </si>
  <si>
    <t xml:space="preserve">Доходы от реализации имущества </t>
  </si>
  <si>
    <t>11402000000000</t>
  </si>
  <si>
    <t>113000000000000</t>
  </si>
  <si>
    <t xml:space="preserve">Прочие доходы от оказания платных услуг (работ) </t>
  </si>
  <si>
    <t>Прочие поступления от использования имущества</t>
  </si>
  <si>
    <t>11109045000000</t>
  </si>
  <si>
    <t>налоговые и неналоговые</t>
  </si>
  <si>
    <t>общая</t>
  </si>
  <si>
    <t>Итого налоговых и неналоговых доходов:</t>
  </si>
  <si>
    <t>Возврат остатков межбюджетных трансфертов</t>
  </si>
  <si>
    <t>21900000000000</t>
  </si>
  <si>
    <t>Акцизы на нефтепродукты</t>
  </si>
  <si>
    <t>10302000000000</t>
  </si>
  <si>
    <t>Факт 2015 г.</t>
  </si>
  <si>
    <t>Сведения об исполнении доходной части бюджета Черновского сельского поселения на 2016 год.</t>
  </si>
  <si>
    <t>План 2016 г.</t>
  </si>
  <si>
    <t>к плану 2016 г.</t>
  </si>
  <si>
    <t>структура факт 2016 г</t>
  </si>
  <si>
    <t>11105075000000</t>
  </si>
  <si>
    <t>Прочие безвозмездные поступления</t>
  </si>
  <si>
    <t>20700000000000</t>
  </si>
  <si>
    <t>Штрафы</t>
  </si>
  <si>
    <t>11600000000000</t>
  </si>
  <si>
    <t>на 01.12.2016 г.</t>
  </si>
  <si>
    <t>Факт 11 мес.  2015 г.</t>
  </si>
  <si>
    <t>Факт 11 мес. 2016 г.</t>
  </si>
  <si>
    <t>к факту      11 мес. 2015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</si>
</sst>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</numFmts>
  <fonts count="55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9"/>
      <color indexed="9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172" fontId="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12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vertical="center" wrapText="1"/>
    </xf>
    <xf numFmtId="172" fontId="7" fillId="0" borderId="14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left" vertical="center"/>
    </xf>
    <xf numFmtId="4" fontId="13" fillId="0" borderId="0" xfId="0" applyNumberFormat="1" applyFont="1" applyBorder="1" applyAlignment="1">
      <alignment horizontal="righ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173" fontId="2" fillId="0" borderId="18" xfId="0" applyNumberFormat="1" applyFont="1" applyBorder="1" applyAlignment="1">
      <alignment horizontal="left" vertical="center"/>
    </xf>
    <xf numFmtId="0" fontId="10" fillId="0" borderId="19" xfId="0" applyFont="1" applyBorder="1" applyAlignment="1">
      <alignment horizontal="center" wrapText="1"/>
    </xf>
    <xf numFmtId="172" fontId="7" fillId="0" borderId="11" xfId="0" applyNumberFormat="1" applyFont="1" applyBorder="1" applyAlignment="1">
      <alignment/>
    </xf>
    <xf numFmtId="172" fontId="11" fillId="0" borderId="11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172" fontId="7" fillId="0" borderId="20" xfId="0" applyNumberFormat="1" applyFont="1" applyBorder="1" applyAlignment="1">
      <alignment/>
    </xf>
    <xf numFmtId="172" fontId="11" fillId="0" borderId="21" xfId="0" applyNumberFormat="1" applyFont="1" applyBorder="1" applyAlignment="1">
      <alignment/>
    </xf>
    <xf numFmtId="172" fontId="7" fillId="0" borderId="21" xfId="0" applyNumberFormat="1" applyFont="1" applyBorder="1" applyAlignment="1">
      <alignment/>
    </xf>
    <xf numFmtId="4" fontId="8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vertical="center"/>
    </xf>
    <xf numFmtId="172" fontId="7" fillId="0" borderId="22" xfId="0" applyNumberFormat="1" applyFont="1" applyBorder="1" applyAlignment="1">
      <alignment/>
    </xf>
    <xf numFmtId="49" fontId="7" fillId="0" borderId="16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172" fontId="6" fillId="0" borderId="0" xfId="0" applyNumberFormat="1" applyFont="1" applyAlignment="1">
      <alignment/>
    </xf>
    <xf numFmtId="0" fontId="19" fillId="0" borderId="0" xfId="0" applyFont="1" applyAlignment="1">
      <alignment/>
    </xf>
    <xf numFmtId="0" fontId="6" fillId="0" borderId="2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2" fontId="7" fillId="0" borderId="13" xfId="0" applyNumberFormat="1" applyFont="1" applyBorder="1" applyAlignment="1">
      <alignment/>
    </xf>
    <xf numFmtId="172" fontId="7" fillId="0" borderId="24" xfId="0" applyNumberFormat="1" applyFont="1" applyBorder="1" applyAlignment="1">
      <alignment/>
    </xf>
    <xf numFmtId="175" fontId="7" fillId="0" borderId="21" xfId="0" applyNumberFormat="1" applyFont="1" applyBorder="1" applyAlignment="1">
      <alignment/>
    </xf>
    <xf numFmtId="4" fontId="7" fillId="33" borderId="13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7" fillId="33" borderId="14" xfId="0" applyNumberFormat="1" applyFont="1" applyFill="1" applyBorder="1" applyAlignment="1">
      <alignment horizontal="right" vertical="center" wrapText="1"/>
    </xf>
    <xf numFmtId="4" fontId="7" fillId="33" borderId="11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center" vertical="center" wrapText="1"/>
    </xf>
    <xf numFmtId="4" fontId="6" fillId="33" borderId="26" xfId="0" applyNumberFormat="1" applyFont="1" applyFill="1" applyBorder="1" applyAlignment="1">
      <alignment horizontal="right" vertical="center" wrapText="1"/>
    </xf>
    <xf numFmtId="172" fontId="6" fillId="0" borderId="26" xfId="0" applyNumberFormat="1" applyFont="1" applyBorder="1" applyAlignment="1">
      <alignment/>
    </xf>
    <xf numFmtId="172" fontId="6" fillId="0" borderId="27" xfId="0" applyNumberFormat="1" applyFont="1" applyBorder="1" applyAlignment="1">
      <alignment/>
    </xf>
    <xf numFmtId="49" fontId="6" fillId="0" borderId="26" xfId="0" applyNumberFormat="1" applyFont="1" applyBorder="1" applyAlignment="1">
      <alignment horizontal="center" vertical="center" wrapText="1"/>
    </xf>
    <xf numFmtId="4" fontId="6" fillId="33" borderId="26" xfId="0" applyNumberFormat="1" applyFont="1" applyFill="1" applyBorder="1" applyAlignment="1">
      <alignment horizontal="right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" fontId="3" fillId="33" borderId="26" xfId="0" applyNumberFormat="1" applyFont="1" applyFill="1" applyBorder="1" applyAlignment="1">
      <alignment horizontal="right" vertical="center" wrapText="1"/>
    </xf>
    <xf numFmtId="172" fontId="11" fillId="0" borderId="11" xfId="0" applyNumberFormat="1" applyFont="1" applyBorder="1" applyAlignment="1">
      <alignment/>
    </xf>
    <xf numFmtId="172" fontId="11" fillId="0" borderId="21" xfId="0" applyNumberFormat="1" applyFont="1" applyBorder="1" applyAlignment="1">
      <alignment/>
    </xf>
    <xf numFmtId="172" fontId="7" fillId="0" borderId="19" xfId="0" applyNumberFormat="1" applyFont="1" applyBorder="1" applyAlignment="1">
      <alignment/>
    </xf>
    <xf numFmtId="4" fontId="7" fillId="34" borderId="14" xfId="0" applyNumberFormat="1" applyFont="1" applyFill="1" applyBorder="1" applyAlignment="1">
      <alignment horizontal="right" vertical="center" wrapText="1"/>
    </xf>
    <xf numFmtId="4" fontId="7" fillId="34" borderId="11" xfId="0" applyNumberFormat="1" applyFont="1" applyFill="1" applyBorder="1" applyAlignment="1">
      <alignment horizontal="right" vertical="center" wrapText="1"/>
    </xf>
    <xf numFmtId="4" fontId="7" fillId="34" borderId="12" xfId="0" applyNumberFormat="1" applyFont="1" applyFill="1" applyBorder="1" applyAlignment="1">
      <alignment horizontal="right" vertical="center" wrapText="1"/>
    </xf>
    <xf numFmtId="4" fontId="7" fillId="34" borderId="13" xfId="0" applyNumberFormat="1" applyFont="1" applyFill="1" applyBorder="1" applyAlignment="1">
      <alignment horizontal="right" vertical="center" wrapText="1"/>
    </xf>
    <xf numFmtId="4" fontId="6" fillId="34" borderId="26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6" fillId="34" borderId="26" xfId="0" applyNumberFormat="1" applyFont="1" applyFill="1" applyBorder="1" applyAlignment="1">
      <alignment horizontal="right" vertical="center" wrapText="1"/>
    </xf>
    <xf numFmtId="4" fontId="3" fillId="34" borderId="26" xfId="0" applyNumberFormat="1" applyFont="1" applyFill="1" applyBorder="1" applyAlignment="1">
      <alignment horizontal="right" vertical="center" wrapText="1"/>
    </xf>
    <xf numFmtId="4" fontId="13" fillId="34" borderId="0" xfId="0" applyNumberFormat="1" applyFont="1" applyFill="1" applyBorder="1" applyAlignment="1">
      <alignment horizontal="right" vertical="center" wrapText="1"/>
    </xf>
    <xf numFmtId="4" fontId="12" fillId="34" borderId="0" xfId="0" applyNumberFormat="1" applyFont="1" applyFill="1" applyBorder="1" applyAlignment="1">
      <alignment horizontal="right" vertical="center" wrapText="1"/>
    </xf>
    <xf numFmtId="4" fontId="2" fillId="34" borderId="0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4" fontId="7" fillId="34" borderId="0" xfId="0" applyNumberFormat="1" applyFont="1" applyFill="1" applyBorder="1" applyAlignment="1">
      <alignment horizontal="right" vertical="center" wrapText="1"/>
    </xf>
    <xf numFmtId="172" fontId="54" fillId="0" borderId="11" xfId="0" applyNumberFormat="1" applyFont="1" applyBorder="1" applyAlignment="1">
      <alignment/>
    </xf>
    <xf numFmtId="49" fontId="9" fillId="0" borderId="14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49" fontId="1" fillId="0" borderId="23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49" fontId="1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1" fillId="33" borderId="30" xfId="0" applyNumberFormat="1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49" fontId="1" fillId="34" borderId="30" xfId="0" applyNumberFormat="1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A32" sqref="A32"/>
    </sheetView>
  </sheetViews>
  <sheetFormatPr defaultColWidth="9.00390625" defaultRowHeight="12.75"/>
  <cols>
    <col min="1" max="1" width="38.75390625" style="0" customWidth="1"/>
    <col min="2" max="2" width="14.75390625" style="0" customWidth="1"/>
    <col min="3" max="3" width="13.00390625" style="0" customWidth="1"/>
    <col min="4" max="4" width="13.00390625" style="79" customWidth="1"/>
    <col min="5" max="5" width="12.125" style="0" customWidth="1"/>
    <col min="6" max="6" width="11.875" style="0" customWidth="1"/>
    <col min="7" max="7" width="9.375" style="0" customWidth="1"/>
    <col min="8" max="8" width="9.25390625" style="0" customWidth="1"/>
    <col min="9" max="9" width="10.00390625" style="0" customWidth="1"/>
    <col min="10" max="10" width="11.25390625" style="0" customWidth="1"/>
  </cols>
  <sheetData>
    <row r="1" spans="1:7" s="24" customFormat="1" ht="18">
      <c r="A1" s="20" t="s">
        <v>46</v>
      </c>
      <c r="B1" s="22"/>
      <c r="C1" s="21"/>
      <c r="D1" s="76"/>
      <c r="E1" s="21"/>
      <c r="F1" s="21"/>
      <c r="G1" s="23"/>
    </row>
    <row r="2" spans="1:7" ht="15.75">
      <c r="A2" s="13"/>
      <c r="B2" s="15"/>
      <c r="C2" s="14"/>
      <c r="D2" s="77"/>
      <c r="E2" s="14"/>
      <c r="F2" s="14"/>
      <c r="G2" s="16"/>
    </row>
    <row r="3" spans="1:7" ht="18.75" customHeight="1">
      <c r="A3" s="25" t="s">
        <v>55</v>
      </c>
      <c r="B3" s="1"/>
      <c r="C3" s="2"/>
      <c r="D3" s="78"/>
      <c r="E3" s="2"/>
      <c r="F3" s="2"/>
      <c r="G3" s="3"/>
    </row>
    <row r="4" spans="1:8" ht="13.5" thickBot="1">
      <c r="A4" s="11"/>
      <c r="B4" s="12"/>
      <c r="E4" s="6"/>
      <c r="F4" s="6"/>
      <c r="G4" s="40" t="s">
        <v>24</v>
      </c>
      <c r="H4" s="39" t="s">
        <v>25</v>
      </c>
    </row>
    <row r="5" spans="1:10" ht="30.75" customHeight="1">
      <c r="A5" s="86" t="s">
        <v>0</v>
      </c>
      <c r="B5" s="88" t="s">
        <v>1</v>
      </c>
      <c r="C5" s="90" t="s">
        <v>45</v>
      </c>
      <c r="D5" s="92" t="s">
        <v>56</v>
      </c>
      <c r="E5" s="90" t="s">
        <v>47</v>
      </c>
      <c r="F5" s="90" t="s">
        <v>57</v>
      </c>
      <c r="G5" s="82" t="s">
        <v>19</v>
      </c>
      <c r="H5" s="83"/>
      <c r="I5" s="84" t="s">
        <v>49</v>
      </c>
      <c r="J5" s="85"/>
    </row>
    <row r="6" spans="1:10" ht="41.25" thickBot="1">
      <c r="A6" s="87"/>
      <c r="B6" s="89"/>
      <c r="C6" s="91"/>
      <c r="D6" s="93"/>
      <c r="E6" s="91"/>
      <c r="F6" s="91"/>
      <c r="G6" s="17" t="s">
        <v>48</v>
      </c>
      <c r="H6" s="32" t="s">
        <v>58</v>
      </c>
      <c r="I6" s="46" t="s">
        <v>38</v>
      </c>
      <c r="J6" s="47" t="s">
        <v>39</v>
      </c>
    </row>
    <row r="7" spans="1:10" ht="17.25" customHeight="1">
      <c r="A7" s="31" t="s">
        <v>4</v>
      </c>
      <c r="B7" s="5" t="s">
        <v>12</v>
      </c>
      <c r="C7" s="53">
        <v>364981.6</v>
      </c>
      <c r="D7" s="68">
        <v>357354.3</v>
      </c>
      <c r="E7" s="52">
        <v>458400</v>
      </c>
      <c r="F7" s="53">
        <v>107223.05</v>
      </c>
      <c r="G7" s="19">
        <f aca="true" t="shared" si="0" ref="G7:G26">F7/E7*100</f>
        <v>23.390717713787087</v>
      </c>
      <c r="H7" s="36">
        <f aca="true" t="shared" si="1" ref="H7:H25">F7/D7*100</f>
        <v>30.0046900233186</v>
      </c>
      <c r="I7" s="4">
        <f aca="true" t="shared" si="2" ref="I7:I21">F7/$F$21*100</f>
        <v>5.524604299107047</v>
      </c>
      <c r="J7" s="4">
        <f aca="true" t="shared" si="3" ref="J7:J29">F7/$F$29*100</f>
        <v>1.1354471514665145</v>
      </c>
    </row>
    <row r="8" spans="1:10" ht="15" customHeight="1">
      <c r="A8" s="27" t="s">
        <v>43</v>
      </c>
      <c r="B8" s="8" t="s">
        <v>44</v>
      </c>
      <c r="C8" s="54">
        <f>511585.44+0.64</f>
        <v>511586.08</v>
      </c>
      <c r="D8" s="69">
        <v>461937.46</v>
      </c>
      <c r="E8" s="54">
        <v>667200</v>
      </c>
      <c r="F8" s="54">
        <v>599692.35</v>
      </c>
      <c r="G8" s="33">
        <f t="shared" si="0"/>
        <v>89.88194694244605</v>
      </c>
      <c r="H8" s="38">
        <f t="shared" si="1"/>
        <v>129.82111258091084</v>
      </c>
      <c r="I8" s="4">
        <f t="shared" si="2"/>
        <v>30.898794008859177</v>
      </c>
      <c r="J8" s="4">
        <f t="shared" si="3"/>
        <v>6.35049059473462</v>
      </c>
    </row>
    <row r="9" spans="1:10" ht="16.5" customHeight="1">
      <c r="A9" s="27" t="s">
        <v>2</v>
      </c>
      <c r="B9" s="8" t="s">
        <v>13</v>
      </c>
      <c r="C9" s="54">
        <v>21493.17</v>
      </c>
      <c r="D9" s="69">
        <v>21146.1</v>
      </c>
      <c r="E9" s="54">
        <v>13400</v>
      </c>
      <c r="F9" s="54">
        <v>10589.64</v>
      </c>
      <c r="G9" s="33">
        <f t="shared" si="0"/>
        <v>79.02716417910447</v>
      </c>
      <c r="H9" s="50">
        <f t="shared" si="1"/>
        <v>50.07845418304085</v>
      </c>
      <c r="I9" s="4">
        <f t="shared" si="2"/>
        <v>0.5456249441700823</v>
      </c>
      <c r="J9" s="4">
        <f t="shared" si="3"/>
        <v>0.11213984840998142</v>
      </c>
    </row>
    <row r="10" spans="1:10" ht="15.75" customHeight="1">
      <c r="A10" s="27" t="s">
        <v>29</v>
      </c>
      <c r="B10" s="8" t="s">
        <v>30</v>
      </c>
      <c r="C10" s="54">
        <v>226793</v>
      </c>
      <c r="D10" s="69">
        <v>213958.19</v>
      </c>
      <c r="E10" s="54">
        <v>0</v>
      </c>
      <c r="F10" s="54">
        <v>0</v>
      </c>
      <c r="G10" s="65" t="e">
        <f t="shared" si="0"/>
        <v>#DIV/0!</v>
      </c>
      <c r="H10" s="38">
        <f t="shared" si="1"/>
        <v>0</v>
      </c>
      <c r="I10" s="4">
        <f t="shared" si="2"/>
        <v>0</v>
      </c>
      <c r="J10" s="4">
        <f t="shared" si="3"/>
        <v>0</v>
      </c>
    </row>
    <row r="11" spans="1:10" ht="15" customHeight="1">
      <c r="A11" s="27" t="s">
        <v>3</v>
      </c>
      <c r="B11" s="8" t="s">
        <v>18</v>
      </c>
      <c r="C11" s="54">
        <v>1299519.11</v>
      </c>
      <c r="D11" s="69">
        <v>1290623.79</v>
      </c>
      <c r="E11" s="54">
        <v>1396800</v>
      </c>
      <c r="F11" s="54">
        <v>1179414.1</v>
      </c>
      <c r="G11" s="33">
        <f t="shared" si="0"/>
        <v>84.43686282932418</v>
      </c>
      <c r="H11" s="38">
        <f t="shared" si="1"/>
        <v>91.3832604929745</v>
      </c>
      <c r="I11" s="4">
        <f t="shared" si="2"/>
        <v>60.76861465223633</v>
      </c>
      <c r="J11" s="4">
        <f t="shared" si="3"/>
        <v>12.489500907169148</v>
      </c>
    </row>
    <row r="12" spans="1:10" ht="17.25" customHeight="1">
      <c r="A12" s="27" t="s">
        <v>20</v>
      </c>
      <c r="B12" s="8" t="s">
        <v>21</v>
      </c>
      <c r="C12" s="54">
        <v>2800</v>
      </c>
      <c r="D12" s="69">
        <v>2400</v>
      </c>
      <c r="E12" s="54">
        <v>4300</v>
      </c>
      <c r="F12" s="54">
        <v>3400</v>
      </c>
      <c r="G12" s="33">
        <f t="shared" si="0"/>
        <v>79.06976744186046</v>
      </c>
      <c r="H12" s="38">
        <f t="shared" si="1"/>
        <v>141.66666666666669</v>
      </c>
      <c r="I12" s="4">
        <f t="shared" si="2"/>
        <v>0.17518299112890334</v>
      </c>
      <c r="J12" s="4">
        <f t="shared" si="3"/>
        <v>0.036004574715848406</v>
      </c>
    </row>
    <row r="13" spans="1:10" ht="13.5" customHeight="1" hidden="1">
      <c r="A13" s="27" t="s">
        <v>7</v>
      </c>
      <c r="B13" s="8" t="s">
        <v>8</v>
      </c>
      <c r="C13" s="54">
        <v>0</v>
      </c>
      <c r="D13" s="69">
        <v>0</v>
      </c>
      <c r="E13" s="54">
        <v>0</v>
      </c>
      <c r="F13" s="54">
        <v>0</v>
      </c>
      <c r="G13" s="65" t="e">
        <f t="shared" si="0"/>
        <v>#DIV/0!</v>
      </c>
      <c r="H13" s="66" t="e">
        <f t="shared" si="1"/>
        <v>#DIV/0!</v>
      </c>
      <c r="I13" s="4">
        <f t="shared" si="2"/>
        <v>0</v>
      </c>
      <c r="J13" s="4">
        <f t="shared" si="3"/>
        <v>0</v>
      </c>
    </row>
    <row r="14" spans="1:10" ht="18.75" customHeight="1">
      <c r="A14" s="27" t="s">
        <v>31</v>
      </c>
      <c r="B14" s="8" t="s">
        <v>50</v>
      </c>
      <c r="C14" s="54">
        <v>72216</v>
      </c>
      <c r="D14" s="69">
        <v>60724</v>
      </c>
      <c r="E14" s="54">
        <v>83200</v>
      </c>
      <c r="F14" s="54">
        <v>77755.46</v>
      </c>
      <c r="G14" s="33">
        <f t="shared" si="0"/>
        <v>93.45608173076924</v>
      </c>
      <c r="H14" s="38">
        <f t="shared" si="1"/>
        <v>128.04732889796458</v>
      </c>
      <c r="I14" s="4">
        <f t="shared" si="2"/>
        <v>4.006304135118765</v>
      </c>
      <c r="J14" s="4">
        <f t="shared" si="3"/>
        <v>0.8233977262162242</v>
      </c>
    </row>
    <row r="15" spans="1:10" ht="15.75" customHeight="1" hidden="1">
      <c r="A15" s="43" t="s">
        <v>36</v>
      </c>
      <c r="B15" s="8" t="s">
        <v>37</v>
      </c>
      <c r="C15" s="54">
        <v>0</v>
      </c>
      <c r="D15" s="69">
        <v>0</v>
      </c>
      <c r="E15" s="54">
        <v>0</v>
      </c>
      <c r="F15" s="54">
        <v>0</v>
      </c>
      <c r="G15" s="33" t="e">
        <f t="shared" si="0"/>
        <v>#DIV/0!</v>
      </c>
      <c r="H15" s="66" t="e">
        <f t="shared" si="1"/>
        <v>#DIV/0!</v>
      </c>
      <c r="I15" s="4">
        <f t="shared" si="2"/>
        <v>0</v>
      </c>
      <c r="J15" s="4">
        <f t="shared" si="3"/>
        <v>0</v>
      </c>
    </row>
    <row r="16" spans="1:10" ht="14.25" customHeight="1">
      <c r="A16" s="27" t="s">
        <v>35</v>
      </c>
      <c r="B16" s="8" t="s">
        <v>34</v>
      </c>
      <c r="C16" s="54">
        <v>68195.12</v>
      </c>
      <c r="D16" s="69">
        <v>66634.14</v>
      </c>
      <c r="E16" s="54">
        <v>32000</v>
      </c>
      <c r="F16" s="54">
        <v>42753.09</v>
      </c>
      <c r="G16" s="33">
        <f t="shared" si="0"/>
        <v>133.60340624999998</v>
      </c>
      <c r="H16" s="38">
        <f t="shared" si="1"/>
        <v>64.16093912219772</v>
      </c>
      <c r="I16" s="4">
        <f t="shared" si="2"/>
        <v>2.2028277018244724</v>
      </c>
      <c r="J16" s="4">
        <f t="shared" si="3"/>
        <v>0.452737300952468</v>
      </c>
    </row>
    <row r="17" spans="1:10" ht="14.25" customHeight="1">
      <c r="A17" s="42" t="s">
        <v>32</v>
      </c>
      <c r="B17" s="8" t="s">
        <v>33</v>
      </c>
      <c r="C17" s="55">
        <v>631050</v>
      </c>
      <c r="D17" s="70">
        <v>631050</v>
      </c>
      <c r="E17" s="55">
        <v>0</v>
      </c>
      <c r="F17" s="55">
        <v>-80000</v>
      </c>
      <c r="G17" s="34" t="e">
        <f t="shared" si="0"/>
        <v>#DIV/0!</v>
      </c>
      <c r="H17" s="38">
        <f t="shared" si="1"/>
        <v>-12.677283891926155</v>
      </c>
      <c r="I17" s="4">
        <f t="shared" si="2"/>
        <v>-4.121952732444784</v>
      </c>
      <c r="J17" s="4">
        <f t="shared" si="3"/>
        <v>-0.8471664639023154</v>
      </c>
    </row>
    <row r="18" spans="1:10" ht="14.25" customHeight="1" hidden="1">
      <c r="A18" s="28" t="s">
        <v>22</v>
      </c>
      <c r="B18" s="9" t="s">
        <v>23</v>
      </c>
      <c r="C18" s="55">
        <v>0</v>
      </c>
      <c r="D18" s="70">
        <v>0</v>
      </c>
      <c r="E18" s="55">
        <v>0</v>
      </c>
      <c r="F18" s="55">
        <v>0</v>
      </c>
      <c r="G18" s="65" t="e">
        <f t="shared" si="0"/>
        <v>#DIV/0!</v>
      </c>
      <c r="H18" s="37" t="e">
        <f t="shared" si="1"/>
        <v>#DIV/0!</v>
      </c>
      <c r="I18" s="4">
        <f t="shared" si="2"/>
        <v>0</v>
      </c>
      <c r="J18" s="4">
        <f t="shared" si="3"/>
        <v>0</v>
      </c>
    </row>
    <row r="19" spans="1:10" ht="14.25" customHeight="1" thickBot="1">
      <c r="A19" s="42" t="s">
        <v>53</v>
      </c>
      <c r="B19" s="9" t="s">
        <v>54</v>
      </c>
      <c r="C19" s="55">
        <v>1044.1</v>
      </c>
      <c r="D19" s="70">
        <v>0</v>
      </c>
      <c r="E19" s="55">
        <v>0</v>
      </c>
      <c r="F19" s="55">
        <v>0</v>
      </c>
      <c r="G19" s="81" t="e">
        <f t="shared" si="0"/>
        <v>#DIV/0!</v>
      </c>
      <c r="H19" s="37" t="e">
        <f t="shared" si="1"/>
        <v>#DIV/0!</v>
      </c>
      <c r="I19" s="4">
        <f t="shared" si="2"/>
        <v>0</v>
      </c>
      <c r="J19" s="4">
        <f t="shared" si="3"/>
        <v>0</v>
      </c>
    </row>
    <row r="20" spans="1:10" ht="14.25" customHeight="1" hidden="1">
      <c r="A20" s="29" t="s">
        <v>11</v>
      </c>
      <c r="B20" s="18" t="s">
        <v>14</v>
      </c>
      <c r="C20" s="51">
        <v>0</v>
      </c>
      <c r="D20" s="71">
        <v>1044.1</v>
      </c>
      <c r="E20" s="51">
        <v>0</v>
      </c>
      <c r="F20" s="51">
        <v>0</v>
      </c>
      <c r="G20" s="33" t="e">
        <f t="shared" si="0"/>
        <v>#DIV/0!</v>
      </c>
      <c r="H20" s="37">
        <f t="shared" si="1"/>
        <v>0</v>
      </c>
      <c r="I20" s="4">
        <f t="shared" si="2"/>
        <v>0</v>
      </c>
      <c r="J20" s="4">
        <f t="shared" si="3"/>
        <v>0</v>
      </c>
    </row>
    <row r="21" spans="1:10" ht="18" customHeight="1" thickBot="1">
      <c r="A21" s="56" t="s">
        <v>40</v>
      </c>
      <c r="B21" s="57"/>
      <c r="C21" s="58">
        <f>SUM(C7:C20)</f>
        <v>3199678.18</v>
      </c>
      <c r="D21" s="72">
        <f>SUM(D7:D20)</f>
        <v>3106872.08</v>
      </c>
      <c r="E21" s="58">
        <f>SUM(E7:E20)</f>
        <v>2655300</v>
      </c>
      <c r="F21" s="58">
        <f>SUM(F7:F20)</f>
        <v>1940827.6900000002</v>
      </c>
      <c r="G21" s="59">
        <f t="shared" si="0"/>
        <v>73.09259556358981</v>
      </c>
      <c r="H21" s="60">
        <f t="shared" si="1"/>
        <v>62.46886386130195</v>
      </c>
      <c r="I21" s="44">
        <f t="shared" si="2"/>
        <v>100</v>
      </c>
      <c r="J21" s="44">
        <f t="shared" si="3"/>
        <v>20.55255163976249</v>
      </c>
    </row>
    <row r="22" spans="1:10" ht="13.5">
      <c r="A22" s="30" t="s">
        <v>15</v>
      </c>
      <c r="B22" s="5" t="s">
        <v>16</v>
      </c>
      <c r="C22" s="52">
        <v>4266100</v>
      </c>
      <c r="D22" s="73">
        <v>4266100</v>
      </c>
      <c r="E22" s="52">
        <v>3866300</v>
      </c>
      <c r="F22" s="52">
        <v>3866300</v>
      </c>
      <c r="G22" s="35">
        <f t="shared" si="0"/>
        <v>100</v>
      </c>
      <c r="H22" s="41">
        <f t="shared" si="1"/>
        <v>90.6284428400647</v>
      </c>
      <c r="J22" s="4">
        <f t="shared" si="3"/>
        <v>40.942496242319024</v>
      </c>
    </row>
    <row r="23" spans="1:10" ht="16.5" customHeight="1">
      <c r="A23" s="28" t="s">
        <v>17</v>
      </c>
      <c r="B23" s="8" t="s">
        <v>10</v>
      </c>
      <c r="C23" s="55">
        <v>1242867.95</v>
      </c>
      <c r="D23" s="70">
        <v>1242867.95</v>
      </c>
      <c r="E23" s="55">
        <v>2474366</v>
      </c>
      <c r="F23" s="55">
        <v>2117400</v>
      </c>
      <c r="G23" s="33">
        <f t="shared" si="0"/>
        <v>85.57343578112535</v>
      </c>
      <c r="H23" s="38">
        <f t="shared" si="1"/>
        <v>170.36403585755028</v>
      </c>
      <c r="J23" s="4">
        <f t="shared" si="3"/>
        <v>22.422378383334532</v>
      </c>
    </row>
    <row r="24" spans="1:10" ht="16.5" customHeight="1">
      <c r="A24" s="27" t="s">
        <v>9</v>
      </c>
      <c r="B24" s="8" t="s">
        <v>26</v>
      </c>
      <c r="C24" s="54">
        <v>103240</v>
      </c>
      <c r="D24" s="69">
        <v>92230</v>
      </c>
      <c r="E24" s="54">
        <v>97630</v>
      </c>
      <c r="F24" s="54">
        <v>97630</v>
      </c>
      <c r="G24" s="33">
        <f t="shared" si="0"/>
        <v>100</v>
      </c>
      <c r="H24" s="38">
        <f t="shared" si="1"/>
        <v>105.85492789764719</v>
      </c>
      <c r="J24" s="4">
        <f t="shared" si="3"/>
        <v>1.0338607733847882</v>
      </c>
    </row>
    <row r="25" spans="1:10" ht="16.5" customHeight="1">
      <c r="A25" s="28" t="s">
        <v>27</v>
      </c>
      <c r="B25" s="9" t="s">
        <v>28</v>
      </c>
      <c r="C25" s="55">
        <v>2008290.1</v>
      </c>
      <c r="D25" s="70">
        <v>1925246.61</v>
      </c>
      <c r="E25" s="55">
        <v>1654411.2</v>
      </c>
      <c r="F25" s="55">
        <v>1511066.86</v>
      </c>
      <c r="G25" s="33">
        <f t="shared" si="0"/>
        <v>91.33562804700549</v>
      </c>
      <c r="H25" s="67">
        <f t="shared" si="1"/>
        <v>78.48692485166875</v>
      </c>
      <c r="J25" s="4">
        <f t="shared" si="3"/>
        <v>16.00156460632719</v>
      </c>
    </row>
    <row r="26" spans="1:10" ht="16.5" customHeight="1">
      <c r="A26" s="28" t="s">
        <v>51</v>
      </c>
      <c r="B26" s="9" t="s">
        <v>52</v>
      </c>
      <c r="C26" s="55">
        <v>0</v>
      </c>
      <c r="D26" s="70">
        <v>0</v>
      </c>
      <c r="E26" s="55">
        <v>2000</v>
      </c>
      <c r="F26" s="55">
        <v>2000</v>
      </c>
      <c r="G26" s="33">
        <f t="shared" si="0"/>
        <v>100</v>
      </c>
      <c r="H26" s="67"/>
      <c r="J26" s="4">
        <f t="shared" si="3"/>
        <v>0.021179161597557887</v>
      </c>
    </row>
    <row r="27" spans="1:10" ht="16.5" customHeight="1" thickBot="1">
      <c r="A27" s="29" t="s">
        <v>41</v>
      </c>
      <c r="B27" s="18" t="s">
        <v>42</v>
      </c>
      <c r="C27" s="51">
        <v>0</v>
      </c>
      <c r="D27" s="71">
        <v>0</v>
      </c>
      <c r="E27" s="51">
        <v>0</v>
      </c>
      <c r="F27" s="51">
        <v>-91980.11</v>
      </c>
      <c r="G27" s="48"/>
      <c r="H27" s="49"/>
      <c r="J27" s="4">
        <f t="shared" si="3"/>
        <v>-0.974030806725575</v>
      </c>
    </row>
    <row r="28" spans="1:10" ht="16.5" customHeight="1" thickBot="1">
      <c r="A28" s="56" t="s">
        <v>5</v>
      </c>
      <c r="B28" s="61"/>
      <c r="C28" s="62">
        <f>C25+C24+C23+C22+C27+C26</f>
        <v>7620498.05</v>
      </c>
      <c r="D28" s="74">
        <f>D25+D24+D23+D22+D27+D26</f>
        <v>7526444.5600000005</v>
      </c>
      <c r="E28" s="62">
        <f>E25+E24+E23+E22+E27+E26</f>
        <v>8094707.2</v>
      </c>
      <c r="F28" s="62">
        <f>F25+F24+F23+F22+F27+F26</f>
        <v>7502416.75</v>
      </c>
      <c r="G28" s="59">
        <f>F28/E28*100</f>
        <v>92.68299105370976</v>
      </c>
      <c r="H28" s="60">
        <f>F28/D28*100</f>
        <v>99.68075483970614</v>
      </c>
      <c r="I28" s="45"/>
      <c r="J28" s="44">
        <f t="shared" si="3"/>
        <v>79.44744836023752</v>
      </c>
    </row>
    <row r="29" spans="1:10" ht="15.75" customHeight="1" thickBot="1">
      <c r="A29" s="56" t="s">
        <v>6</v>
      </c>
      <c r="B29" s="63"/>
      <c r="C29" s="64">
        <f>C28+C21</f>
        <v>10820176.23</v>
      </c>
      <c r="D29" s="75">
        <f>D28+D21</f>
        <v>10633316.64</v>
      </c>
      <c r="E29" s="64">
        <f>E28+E21</f>
        <v>10750007.2</v>
      </c>
      <c r="F29" s="64">
        <f>F28+F21</f>
        <v>9443244.44</v>
      </c>
      <c r="G29" s="59">
        <f>F29/E29*100</f>
        <v>87.84407549047967</v>
      </c>
      <c r="H29" s="60">
        <f>F29/D29*100</f>
        <v>88.80808086234136</v>
      </c>
      <c r="I29" s="45"/>
      <c r="J29" s="44">
        <f t="shared" si="3"/>
        <v>100</v>
      </c>
    </row>
    <row r="30" spans="1:6" ht="13.5">
      <c r="A30" s="10"/>
      <c r="B30" s="7"/>
      <c r="C30" s="26"/>
      <c r="D30" s="80"/>
      <c r="E30" s="26"/>
      <c r="F30" s="26"/>
    </row>
    <row r="31" spans="1:6" ht="13.5">
      <c r="A31" s="10"/>
      <c r="B31" s="7"/>
      <c r="C31" s="26"/>
      <c r="D31" s="80"/>
      <c r="E31" s="26"/>
      <c r="F31" s="26"/>
    </row>
  </sheetData>
  <sheetProtection/>
  <mergeCells count="8">
    <mergeCell ref="G5:H5"/>
    <mergeCell ref="I5:J5"/>
    <mergeCell ref="A5:A6"/>
    <mergeCell ref="B5:B6"/>
    <mergeCell ref="C5:C6"/>
    <mergeCell ref="D5:D6"/>
    <mergeCell ref="E5:E6"/>
    <mergeCell ref="F5:F6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Виталий Овлаховский</cp:lastModifiedBy>
  <cp:lastPrinted>2016-12-01T11:53:21Z</cp:lastPrinted>
  <dcterms:created xsi:type="dcterms:W3CDTF">2006-03-15T12:48:07Z</dcterms:created>
  <dcterms:modified xsi:type="dcterms:W3CDTF">2016-12-15T05:59:16Z</dcterms:modified>
  <cp:category/>
  <cp:version/>
  <cp:contentType/>
  <cp:contentStatus/>
</cp:coreProperties>
</file>