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15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<sst xmlns="http://schemas.openxmlformats.org/spreadsheetml/2006/main" count="63" uniqueCount="63">
  <si>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</si>
  <si>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</si>
  <si>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</si>
  <si>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</si>
  <si>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</si>
  <si>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</si>
  <si>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</si>
  <si>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</si>
  <si>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</si>
  <si>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</si>
  <si>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</si>
  <si>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</si>
  <si>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</si>
  <si>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</si>
  <si>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</si>
  <si>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</si>
  <si>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</si>
  <si>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</si>
  <si>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>106(9)06(4)000000000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</si>
  <si>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</si>
  <si>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</si>
  <si>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</si>
  <si>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</si>
  <si>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</si>
  <si>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</si>
  <si>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</si>
  <si>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</si>
  <si>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</si>
  <si>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</si>
  <si>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Транспортный налог</t>
  </si>
  <si>
    <t>10604000000000</t>
  </si>
  <si>
    <t>Аренда имущества</t>
  </si>
  <si>
    <t xml:space="preserve">Доходы от реализации имущества </t>
  </si>
  <si>
    <t>11402000000000</t>
  </si>
  <si>
    <t>Доходы от продажи квартир</t>
  </si>
  <si>
    <t>11401000000000</t>
  </si>
  <si>
    <t>113000000000000</t>
  </si>
  <si>
    <t xml:space="preserve">Прочие доходы от оказания платных услуг (работ) </t>
  </si>
  <si>
    <t>Прочие поступления от использования имущества</t>
  </si>
  <si>
    <t>11109045000000</t>
  </si>
  <si>
    <t>налоговые и неналоговые</t>
  </si>
  <si>
    <t>общая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</si>
  <si>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</si>
  <si>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</si>
  <si>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</si>
  <si>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</si>
  <si>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</si>
  <si>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Факт 2015 г.</t>
  </si>
  <si>
    <t>Сведения об исполнении доходной части бюджета Черновского сельского поселения на 2016 год.</t>
  </si>
  <si>
    <t>План 2016 г.</t>
  </si>
  <si>
    <t>к плану 2016 г.</t>
  </si>
  <si>
    <t>структура факт 2016 г</t>
  </si>
  <si>
    <t>11105075000000</t>
  </si>
  <si>
    <t>Прочие безвозмездные поступления</t>
  </si>
  <si>
    <t>20700000000000</t>
  </si>
  <si>
    <t>на 01.06.2016 г.</t>
  </si>
  <si>
    <t>Штрафы</t>
  </si>
  <si>
    <t>11600000000000</t>
  </si>
  <si>
    <t>Факт 7 мес. 2015 г.</t>
  </si>
  <si>
    <t>План 9 мес.    2016 г.</t>
  </si>
  <si>
    <t>Факт 7 мес. 2016 г.</t>
  </si>
  <si>
    <t>к плану       9 мес.    2016 г.</t>
  </si>
  <si>
    <t>к факту      7 мес. 2015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</si>
</sst>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5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9"/>
      <color indexed="9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2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center" wrapText="1"/>
    </xf>
    <xf numFmtId="172" fontId="7" fillId="0" borderId="11" xfId="0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7" fillId="0" borderId="20" xfId="0" applyNumberFormat="1" applyFont="1" applyBorder="1" applyAlignment="1">
      <alignment/>
    </xf>
    <xf numFmtId="172" fontId="11" fillId="0" borderId="21" xfId="0" applyNumberFormat="1" applyFont="1" applyBorder="1" applyAlignment="1">
      <alignment/>
    </xf>
    <xf numFmtId="172" fontId="7" fillId="0" borderId="21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center"/>
    </xf>
    <xf numFmtId="172" fontId="7" fillId="0" borderId="22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172" fontId="6" fillId="0" borderId="0" xfId="0" applyNumberFormat="1" applyFont="1" applyAlignment="1">
      <alignment/>
    </xf>
    <xf numFmtId="0" fontId="19" fillId="0" borderId="0" xfId="0" applyFont="1" applyAlignment="1">
      <alignment/>
    </xf>
    <xf numFmtId="0" fontId="6" fillId="0" borderId="2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7" fillId="0" borderId="13" xfId="0" applyNumberFormat="1" applyFont="1" applyBorder="1" applyAlignment="1">
      <alignment/>
    </xf>
    <xf numFmtId="172" fontId="7" fillId="0" borderId="24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4" fontId="7" fillId="33" borderId="13" xfId="0" applyNumberFormat="1" applyFont="1" applyFill="1" applyBorder="1" applyAlignment="1">
      <alignment horizontal="right" vertical="center" wrapText="1"/>
    </xf>
    <xf numFmtId="172" fontId="7" fillId="0" borderId="12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 wrapText="1"/>
    </xf>
    <xf numFmtId="4" fontId="6" fillId="33" borderId="26" xfId="0" applyNumberFormat="1" applyFont="1" applyFill="1" applyBorder="1" applyAlignment="1">
      <alignment horizontal="right" vertical="center" wrapText="1"/>
    </xf>
    <xf numFmtId="172" fontId="6" fillId="0" borderId="26" xfId="0" applyNumberFormat="1" applyFont="1" applyBorder="1" applyAlignment="1">
      <alignment/>
    </xf>
    <xf numFmtId="172" fontId="6" fillId="0" borderId="27" xfId="0" applyNumberFormat="1" applyFont="1" applyBorder="1" applyAlignment="1">
      <alignment/>
    </xf>
    <xf numFmtId="49" fontId="6" fillId="0" borderId="26" xfId="0" applyNumberFormat="1" applyFont="1" applyBorder="1" applyAlignment="1">
      <alignment horizontal="center" vertical="center" wrapText="1"/>
    </xf>
    <xf numFmtId="4" fontId="6" fillId="33" borderId="26" xfId="0" applyNumberFormat="1" applyFont="1" applyFill="1" applyBorder="1" applyAlignment="1">
      <alignment horizontal="right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right" vertical="center" wrapText="1"/>
    </xf>
    <xf numFmtId="172" fontId="11" fillId="0" borderId="11" xfId="0" applyNumberFormat="1" applyFont="1" applyBorder="1" applyAlignment="1">
      <alignment/>
    </xf>
    <xf numFmtId="172" fontId="11" fillId="0" borderId="21" xfId="0" applyNumberFormat="1" applyFont="1" applyBorder="1" applyAlignment="1">
      <alignment/>
    </xf>
    <xf numFmtId="172" fontId="7" fillId="0" borderId="19" xfId="0" applyNumberFormat="1" applyFont="1" applyBorder="1" applyAlignment="1">
      <alignment/>
    </xf>
    <xf numFmtId="4" fontId="7" fillId="34" borderId="14" xfId="0" applyNumberFormat="1" applyFont="1" applyFill="1" applyBorder="1" applyAlignment="1">
      <alignment horizontal="right" vertical="center" wrapText="1"/>
    </xf>
    <xf numFmtId="4" fontId="7" fillId="34" borderId="11" xfId="0" applyNumberFormat="1" applyFont="1" applyFill="1" applyBorder="1" applyAlignment="1">
      <alignment horizontal="right" vertical="center" wrapText="1"/>
    </xf>
    <xf numFmtId="4" fontId="7" fillId="34" borderId="12" xfId="0" applyNumberFormat="1" applyFont="1" applyFill="1" applyBorder="1" applyAlignment="1">
      <alignment horizontal="right" vertical="center" wrapText="1"/>
    </xf>
    <xf numFmtId="4" fontId="7" fillId="34" borderId="13" xfId="0" applyNumberFormat="1" applyFont="1" applyFill="1" applyBorder="1" applyAlignment="1">
      <alignment horizontal="right" vertical="center" wrapText="1"/>
    </xf>
    <xf numFmtId="4" fontId="6" fillId="34" borderId="26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6" fillId="34" borderId="26" xfId="0" applyNumberFormat="1" applyFont="1" applyFill="1" applyBorder="1" applyAlignment="1">
      <alignment horizontal="right" vertical="center" wrapText="1"/>
    </xf>
    <xf numFmtId="4" fontId="3" fillId="34" borderId="26" xfId="0" applyNumberFormat="1" applyFont="1" applyFill="1" applyBorder="1" applyAlignment="1">
      <alignment horizontal="right" vertical="center" wrapText="1"/>
    </xf>
    <xf numFmtId="4" fontId="13" fillId="34" borderId="0" xfId="0" applyNumberFormat="1" applyFont="1" applyFill="1" applyBorder="1" applyAlignment="1">
      <alignment horizontal="right" vertical="center" wrapText="1"/>
    </xf>
    <xf numFmtId="4" fontId="12" fillId="34" borderId="0" xfId="0" applyNumberFormat="1" applyFont="1" applyFill="1" applyBorder="1" applyAlignment="1">
      <alignment horizontal="right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4" fontId="7" fillId="34" borderId="0" xfId="0" applyNumberFormat="1" applyFont="1" applyFill="1" applyBorder="1" applyAlignment="1">
      <alignment horizontal="right" vertical="center" wrapText="1"/>
    </xf>
    <xf numFmtId="172" fontId="54" fillId="0" borderId="11" xfId="0" applyNumberFormat="1" applyFont="1" applyBorder="1" applyAlignment="1">
      <alignment/>
    </xf>
    <xf numFmtId="49" fontId="1" fillId="33" borderId="28" xfId="0" applyNumberFormat="1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1" fillId="34" borderId="28" xfId="0" applyNumberFormat="1" applyFont="1" applyFill="1" applyBorder="1" applyAlignment="1">
      <alignment horizontal="center" vertical="center" wrapText="1"/>
    </xf>
    <xf numFmtId="49" fontId="1" fillId="34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A32" sqref="A32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82" customWidth="1"/>
    <col min="5" max="5" width="12.125" style="0" customWidth="1"/>
    <col min="6" max="6" width="12.875" style="0" customWidth="1"/>
    <col min="7" max="7" width="11.875" style="0" customWidth="1"/>
    <col min="8" max="8" width="9.375" style="0" customWidth="1"/>
    <col min="9" max="9" width="8.25390625" style="0" customWidth="1"/>
    <col min="10" max="10" width="9.25390625" style="0" customWidth="1"/>
    <col min="11" max="11" width="10.00390625" style="0" customWidth="1"/>
    <col min="12" max="12" width="11.25390625" style="0" customWidth="1"/>
  </cols>
  <sheetData>
    <row r="1" spans="1:8" s="26" customFormat="1" ht="18">
      <c r="A1" s="22" t="s">
        <v>48</v>
      </c>
      <c r="B1" s="24"/>
      <c r="C1" s="23"/>
      <c r="D1" s="79"/>
      <c r="E1" s="23"/>
      <c r="F1" s="23"/>
      <c r="G1" s="23"/>
      <c r="H1" s="25"/>
    </row>
    <row r="2" spans="1:8" ht="15.75">
      <c r="A2" s="15"/>
      <c r="B2" s="17"/>
      <c r="C2" s="16"/>
      <c r="D2" s="80"/>
      <c r="E2" s="16"/>
      <c r="F2" s="16"/>
      <c r="G2" s="16"/>
      <c r="H2" s="18"/>
    </row>
    <row r="3" spans="1:8" ht="15.75">
      <c r="A3" s="27" t="s">
        <v>55</v>
      </c>
      <c r="B3" s="1"/>
      <c r="C3" s="2"/>
      <c r="D3" s="81"/>
      <c r="E3" s="2"/>
      <c r="F3" s="2"/>
      <c r="G3" s="2"/>
      <c r="H3" s="3"/>
    </row>
    <row r="4" spans="1:9" ht="13.5" thickBot="1">
      <c r="A4" s="13"/>
      <c r="B4" s="14"/>
      <c r="E4" s="6"/>
      <c r="F4" s="6"/>
      <c r="G4" s="6"/>
      <c r="H4" s="42" t="s">
        <v>24</v>
      </c>
      <c r="I4" s="41" t="s">
        <v>25</v>
      </c>
    </row>
    <row r="5" spans="1:12" ht="30.75" customHeight="1">
      <c r="A5" s="92" t="s">
        <v>0</v>
      </c>
      <c r="B5" s="94" t="s">
        <v>1</v>
      </c>
      <c r="C5" s="85" t="s">
        <v>47</v>
      </c>
      <c r="D5" s="96" t="s">
        <v>58</v>
      </c>
      <c r="E5" s="85" t="s">
        <v>49</v>
      </c>
      <c r="F5" s="85" t="s">
        <v>59</v>
      </c>
      <c r="G5" s="85" t="s">
        <v>60</v>
      </c>
      <c r="H5" s="87" t="s">
        <v>19</v>
      </c>
      <c r="I5" s="88"/>
      <c r="J5" s="89"/>
      <c r="K5" s="90" t="s">
        <v>51</v>
      </c>
      <c r="L5" s="91"/>
    </row>
    <row r="6" spans="1:12" ht="41.25" thickBot="1">
      <c r="A6" s="93"/>
      <c r="B6" s="95"/>
      <c r="C6" s="86"/>
      <c r="D6" s="97"/>
      <c r="E6" s="86"/>
      <c r="F6" s="86"/>
      <c r="G6" s="86"/>
      <c r="H6" s="19" t="s">
        <v>50</v>
      </c>
      <c r="I6" s="19" t="s">
        <v>61</v>
      </c>
      <c r="J6" s="34" t="s">
        <v>62</v>
      </c>
      <c r="K6" s="48" t="s">
        <v>40</v>
      </c>
      <c r="L6" s="49" t="s">
        <v>41</v>
      </c>
    </row>
    <row r="7" spans="1:12" ht="17.25" customHeight="1">
      <c r="A7" s="33" t="s">
        <v>4</v>
      </c>
      <c r="B7" s="5" t="s">
        <v>12</v>
      </c>
      <c r="C7" s="56">
        <v>364981.6</v>
      </c>
      <c r="D7" s="71">
        <v>335293.1</v>
      </c>
      <c r="E7" s="55">
        <v>458400</v>
      </c>
      <c r="F7" s="55">
        <v>435000</v>
      </c>
      <c r="G7" s="56">
        <v>59225.04</v>
      </c>
      <c r="H7" s="21">
        <f>G7/E7*100</f>
        <v>12.919947643979057</v>
      </c>
      <c r="I7" s="21">
        <f>G7/F7*100</f>
        <v>13.61495172413793</v>
      </c>
      <c r="J7" s="38">
        <f>G7/D7*100</f>
        <v>17.663662031816344</v>
      </c>
      <c r="K7" s="4">
        <f aca="true" t="shared" si="0" ref="K7:K18">G7/$G$22*100</f>
        <v>5.357735461119558</v>
      </c>
      <c r="L7" s="4">
        <f>G7/$G$30*100</f>
        <v>0.8398828552463834</v>
      </c>
    </row>
    <row r="8" spans="1:12" ht="15" customHeight="1">
      <c r="A8" s="29" t="s">
        <v>45</v>
      </c>
      <c r="B8" s="10" t="s">
        <v>46</v>
      </c>
      <c r="C8" s="57">
        <f>511585.44+0.64</f>
        <v>511586.08</v>
      </c>
      <c r="D8" s="72">
        <v>247877.29</v>
      </c>
      <c r="E8" s="57">
        <v>667200</v>
      </c>
      <c r="F8" s="57">
        <v>500500</v>
      </c>
      <c r="G8" s="57">
        <v>357164.68</v>
      </c>
      <c r="H8" s="35">
        <f aca="true" t="shared" si="1" ref="H8:H30">G8/E8*100</f>
        <v>53.531876498800955</v>
      </c>
      <c r="I8" s="35">
        <f aca="true" t="shared" si="2" ref="I8:I30">G8/F8*100</f>
        <v>71.36157442557443</v>
      </c>
      <c r="J8" s="40">
        <f aca="true" t="shared" si="3" ref="J8:J30">G8/D8*100</f>
        <v>144.08931128785537</v>
      </c>
      <c r="K8" s="4">
        <f t="shared" si="0"/>
        <v>32.310554311072124</v>
      </c>
      <c r="L8" s="4">
        <f aca="true" t="shared" si="4" ref="L8:L30">G8/$G$30*100</f>
        <v>5.065028090003162</v>
      </c>
    </row>
    <row r="9" spans="1:12" ht="16.5" customHeight="1">
      <c r="A9" s="29" t="s">
        <v>2</v>
      </c>
      <c r="B9" s="10" t="s">
        <v>13</v>
      </c>
      <c r="C9" s="57">
        <v>21493.17</v>
      </c>
      <c r="D9" s="72">
        <v>7075.51</v>
      </c>
      <c r="E9" s="57">
        <v>13400</v>
      </c>
      <c r="F9" s="57">
        <v>11700</v>
      </c>
      <c r="G9" s="57">
        <v>2696.39</v>
      </c>
      <c r="H9" s="35">
        <f t="shared" si="1"/>
        <v>20.12231343283582</v>
      </c>
      <c r="I9" s="35">
        <f t="shared" si="2"/>
        <v>23.046068376068373</v>
      </c>
      <c r="J9" s="52">
        <f t="shared" si="3"/>
        <v>38.108772371178894</v>
      </c>
      <c r="K9" s="4">
        <f t="shared" si="0"/>
        <v>0.2439262906366659</v>
      </c>
      <c r="L9" s="4">
        <f t="shared" si="4"/>
        <v>0.03823807855693801</v>
      </c>
    </row>
    <row r="10" spans="1:12" ht="15.75" customHeight="1">
      <c r="A10" s="29" t="s">
        <v>29</v>
      </c>
      <c r="B10" s="10" t="s">
        <v>30</v>
      </c>
      <c r="C10" s="57">
        <v>226793</v>
      </c>
      <c r="D10" s="72">
        <v>35189.85</v>
      </c>
      <c r="E10" s="57">
        <v>0</v>
      </c>
      <c r="F10" s="57">
        <v>0</v>
      </c>
      <c r="G10" s="57">
        <v>0</v>
      </c>
      <c r="H10" s="68" t="e">
        <f t="shared" si="1"/>
        <v>#DIV/0!</v>
      </c>
      <c r="I10" s="68" t="e">
        <f t="shared" si="2"/>
        <v>#DIV/0!</v>
      </c>
      <c r="J10" s="40">
        <f t="shared" si="3"/>
        <v>0</v>
      </c>
      <c r="K10" s="4">
        <f t="shared" si="0"/>
        <v>0</v>
      </c>
      <c r="L10" s="4">
        <f t="shared" si="4"/>
        <v>0</v>
      </c>
    </row>
    <row r="11" spans="1:12" ht="15" customHeight="1">
      <c r="A11" s="29" t="s">
        <v>3</v>
      </c>
      <c r="B11" s="10" t="s">
        <v>18</v>
      </c>
      <c r="C11" s="57">
        <v>1299519.11</v>
      </c>
      <c r="D11" s="72">
        <v>759588.01</v>
      </c>
      <c r="E11" s="57">
        <v>1396800</v>
      </c>
      <c r="F11" s="57">
        <v>1193100</v>
      </c>
      <c r="G11" s="57">
        <v>700543.34</v>
      </c>
      <c r="H11" s="35">
        <f t="shared" si="1"/>
        <v>50.15344644902634</v>
      </c>
      <c r="I11" s="35">
        <f t="shared" si="2"/>
        <v>58.71622998910401</v>
      </c>
      <c r="J11" s="40">
        <f t="shared" si="3"/>
        <v>92.22675065658291</v>
      </c>
      <c r="K11" s="4">
        <f t="shared" si="0"/>
        <v>63.37396977307461</v>
      </c>
      <c r="L11" s="4">
        <f t="shared" si="4"/>
        <v>9.934553706051325</v>
      </c>
    </row>
    <row r="12" spans="1:12" ht="15.75" customHeight="1">
      <c r="A12" s="29" t="s">
        <v>20</v>
      </c>
      <c r="B12" s="10" t="s">
        <v>21</v>
      </c>
      <c r="C12" s="57">
        <v>2800</v>
      </c>
      <c r="D12" s="72">
        <v>600</v>
      </c>
      <c r="E12" s="57">
        <v>4300</v>
      </c>
      <c r="F12" s="57">
        <v>3800</v>
      </c>
      <c r="G12" s="57">
        <v>2500</v>
      </c>
      <c r="H12" s="35">
        <f t="shared" si="1"/>
        <v>58.139534883720934</v>
      </c>
      <c r="I12" s="35">
        <f t="shared" si="2"/>
        <v>65.78947368421053</v>
      </c>
      <c r="J12" s="40">
        <f t="shared" si="3"/>
        <v>416.6666666666667</v>
      </c>
      <c r="K12" s="4">
        <f t="shared" si="0"/>
        <v>0.22616006089314408</v>
      </c>
      <c r="L12" s="4">
        <f t="shared" si="4"/>
        <v>0.03545303030805819</v>
      </c>
    </row>
    <row r="13" spans="1:12" ht="13.5" customHeight="1" hidden="1">
      <c r="A13" s="29" t="s">
        <v>7</v>
      </c>
      <c r="B13" s="10" t="s">
        <v>8</v>
      </c>
      <c r="C13" s="57">
        <v>0</v>
      </c>
      <c r="D13" s="72">
        <v>0</v>
      </c>
      <c r="E13" s="57">
        <v>0</v>
      </c>
      <c r="F13" s="57">
        <v>0</v>
      </c>
      <c r="G13" s="57">
        <v>0</v>
      </c>
      <c r="H13" s="68" t="e">
        <f t="shared" si="1"/>
        <v>#DIV/0!</v>
      </c>
      <c r="I13" s="68" t="e">
        <f t="shared" si="2"/>
        <v>#DIV/0!</v>
      </c>
      <c r="J13" s="69" t="e">
        <f t="shared" si="3"/>
        <v>#DIV/0!</v>
      </c>
      <c r="K13" s="4">
        <f t="shared" si="0"/>
        <v>0</v>
      </c>
      <c r="L13" s="4">
        <f t="shared" si="4"/>
        <v>0</v>
      </c>
    </row>
    <row r="14" spans="1:12" ht="18.75" customHeight="1">
      <c r="A14" s="29" t="s">
        <v>31</v>
      </c>
      <c r="B14" s="10" t="s">
        <v>52</v>
      </c>
      <c r="C14" s="57">
        <v>72216</v>
      </c>
      <c r="D14" s="72">
        <v>36108</v>
      </c>
      <c r="E14" s="57">
        <v>83200</v>
      </c>
      <c r="F14" s="57">
        <v>65200</v>
      </c>
      <c r="G14" s="57">
        <v>51276.26</v>
      </c>
      <c r="H14" s="35">
        <f t="shared" si="1"/>
        <v>61.63012019230769</v>
      </c>
      <c r="I14" s="35">
        <f t="shared" si="2"/>
        <v>78.64457055214724</v>
      </c>
      <c r="J14" s="40">
        <f t="shared" si="3"/>
        <v>142.00803146117204</v>
      </c>
      <c r="K14" s="4">
        <f t="shared" si="0"/>
        <v>4.638656833589075</v>
      </c>
      <c r="L14" s="4">
        <f t="shared" si="4"/>
        <v>0.7271595199455487</v>
      </c>
    </row>
    <row r="15" spans="1:12" ht="15.75" customHeight="1" hidden="1">
      <c r="A15" s="45" t="s">
        <v>38</v>
      </c>
      <c r="B15" s="10" t="s">
        <v>39</v>
      </c>
      <c r="C15" s="57">
        <v>0</v>
      </c>
      <c r="D15" s="72">
        <v>0</v>
      </c>
      <c r="E15" s="57">
        <v>0</v>
      </c>
      <c r="F15" s="57">
        <v>0</v>
      </c>
      <c r="G15" s="57">
        <v>0</v>
      </c>
      <c r="H15" s="35" t="e">
        <f t="shared" si="1"/>
        <v>#DIV/0!</v>
      </c>
      <c r="I15" s="35" t="e">
        <f t="shared" si="2"/>
        <v>#DIV/0!</v>
      </c>
      <c r="J15" s="69" t="e">
        <f t="shared" si="3"/>
        <v>#DIV/0!</v>
      </c>
      <c r="K15" s="4">
        <f t="shared" si="0"/>
        <v>0</v>
      </c>
      <c r="L15" s="4">
        <f t="shared" si="4"/>
        <v>0</v>
      </c>
    </row>
    <row r="16" spans="1:12" ht="14.25" customHeight="1">
      <c r="A16" s="29" t="s">
        <v>37</v>
      </c>
      <c r="B16" s="10" t="s">
        <v>36</v>
      </c>
      <c r="C16" s="57">
        <v>68195.12</v>
      </c>
      <c r="D16" s="72">
        <v>59707.31</v>
      </c>
      <c r="E16" s="57">
        <v>32000</v>
      </c>
      <c r="F16" s="57">
        <v>30000</v>
      </c>
      <c r="G16" s="57">
        <v>12006.09</v>
      </c>
      <c r="H16" s="35">
        <f t="shared" si="1"/>
        <v>37.51903125</v>
      </c>
      <c r="I16" s="35">
        <f t="shared" si="2"/>
        <v>40.020300000000006</v>
      </c>
      <c r="J16" s="40">
        <f t="shared" si="3"/>
        <v>20.10824135269199</v>
      </c>
      <c r="K16" s="4">
        <f t="shared" si="0"/>
        <v>1.0861192181954271</v>
      </c>
      <c r="L16" s="4">
        <f t="shared" si="4"/>
        <v>0.17026090906050975</v>
      </c>
    </row>
    <row r="17" spans="1:12" ht="14.25" customHeight="1" hidden="1">
      <c r="A17" s="30" t="s">
        <v>34</v>
      </c>
      <c r="B17" s="10" t="s">
        <v>35</v>
      </c>
      <c r="C17" s="58">
        <v>0</v>
      </c>
      <c r="D17" s="73">
        <v>0</v>
      </c>
      <c r="E17" s="58">
        <v>0</v>
      </c>
      <c r="F17" s="58">
        <v>0</v>
      </c>
      <c r="G17" s="58">
        <v>0</v>
      </c>
      <c r="H17" s="36" t="e">
        <f t="shared" si="1"/>
        <v>#DIV/0!</v>
      </c>
      <c r="I17" s="36" t="e">
        <f t="shared" si="2"/>
        <v>#DIV/0!</v>
      </c>
      <c r="J17" s="39" t="e">
        <f t="shared" si="3"/>
        <v>#DIV/0!</v>
      </c>
      <c r="K17" s="4">
        <f t="shared" si="0"/>
        <v>0</v>
      </c>
      <c r="L17" s="4">
        <f t="shared" si="4"/>
        <v>0</v>
      </c>
    </row>
    <row r="18" spans="1:12" ht="14.25" customHeight="1">
      <c r="A18" s="44" t="s">
        <v>32</v>
      </c>
      <c r="B18" s="10" t="s">
        <v>33</v>
      </c>
      <c r="C18" s="58">
        <v>631050</v>
      </c>
      <c r="D18" s="73">
        <v>468600</v>
      </c>
      <c r="E18" s="58">
        <v>0</v>
      </c>
      <c r="F18" s="58">
        <v>0</v>
      </c>
      <c r="G18" s="58">
        <v>-80000</v>
      </c>
      <c r="H18" s="36" t="e">
        <f t="shared" si="1"/>
        <v>#DIV/0!</v>
      </c>
      <c r="I18" s="36" t="e">
        <f t="shared" si="2"/>
        <v>#DIV/0!</v>
      </c>
      <c r="J18" s="40">
        <f t="shared" si="3"/>
        <v>-17.072129748186086</v>
      </c>
      <c r="K18" s="4">
        <f t="shared" si="0"/>
        <v>-7.237121948580611</v>
      </c>
      <c r="L18" s="4">
        <f t="shared" si="4"/>
        <v>-1.134496969857862</v>
      </c>
    </row>
    <row r="19" spans="1:12" ht="14.25" customHeight="1" hidden="1">
      <c r="A19" s="30" t="s">
        <v>22</v>
      </c>
      <c r="B19" s="11" t="s">
        <v>23</v>
      </c>
      <c r="C19" s="58">
        <v>0</v>
      </c>
      <c r="D19" s="73">
        <v>0</v>
      </c>
      <c r="E19" s="58">
        <v>0</v>
      </c>
      <c r="F19" s="58">
        <v>0</v>
      </c>
      <c r="G19" s="58">
        <v>0</v>
      </c>
      <c r="H19" s="68" t="e">
        <f>G19/E19*100</f>
        <v>#DIV/0!</v>
      </c>
      <c r="I19" s="68" t="e">
        <f>G19/F19*100</f>
        <v>#DIV/0!</v>
      </c>
      <c r="J19" s="39" t="e">
        <f>G19/D19*100</f>
        <v>#DIV/0!</v>
      </c>
      <c r="K19" s="4">
        <f>G19/$G$22*100</f>
        <v>0</v>
      </c>
      <c r="L19" s="4">
        <f t="shared" si="4"/>
        <v>0</v>
      </c>
    </row>
    <row r="20" spans="1:12" ht="14.25" customHeight="1" thickBot="1">
      <c r="A20" s="44" t="s">
        <v>56</v>
      </c>
      <c r="B20" s="11" t="s">
        <v>57</v>
      </c>
      <c r="C20" s="58">
        <v>1044.1</v>
      </c>
      <c r="D20" s="73">
        <v>0</v>
      </c>
      <c r="E20" s="58">
        <v>0</v>
      </c>
      <c r="F20" s="58">
        <v>0</v>
      </c>
      <c r="G20" s="58">
        <v>0</v>
      </c>
      <c r="H20" s="84" t="e">
        <f t="shared" si="1"/>
        <v>#DIV/0!</v>
      </c>
      <c r="I20" s="84" t="e">
        <f t="shared" si="2"/>
        <v>#DIV/0!</v>
      </c>
      <c r="J20" s="39" t="e">
        <f t="shared" si="3"/>
        <v>#DIV/0!</v>
      </c>
      <c r="K20" s="4">
        <f>G20/$G$22*100</f>
        <v>0</v>
      </c>
      <c r="L20" s="4">
        <f t="shared" si="4"/>
        <v>0</v>
      </c>
    </row>
    <row r="21" spans="1:12" ht="14.25" customHeight="1" hidden="1" thickBot="1">
      <c r="A21" s="31" t="s">
        <v>11</v>
      </c>
      <c r="B21" s="20" t="s">
        <v>14</v>
      </c>
      <c r="C21" s="53">
        <v>0</v>
      </c>
      <c r="D21" s="74">
        <v>0</v>
      </c>
      <c r="E21" s="53">
        <v>0</v>
      </c>
      <c r="F21" s="53">
        <v>0</v>
      </c>
      <c r="G21" s="53">
        <v>0</v>
      </c>
      <c r="H21" s="35" t="e">
        <f t="shared" si="1"/>
        <v>#DIV/0!</v>
      </c>
      <c r="I21" s="35" t="e">
        <f t="shared" si="2"/>
        <v>#DIV/0!</v>
      </c>
      <c r="J21" s="39" t="e">
        <f t="shared" si="3"/>
        <v>#DIV/0!</v>
      </c>
      <c r="K21" s="4">
        <f>G21/$G$22*100</f>
        <v>0</v>
      </c>
      <c r="L21" s="4">
        <f t="shared" si="4"/>
        <v>0</v>
      </c>
    </row>
    <row r="22" spans="1:12" ht="18" customHeight="1" thickBot="1">
      <c r="A22" s="59" t="s">
        <v>42</v>
      </c>
      <c r="B22" s="60"/>
      <c r="C22" s="61">
        <f>SUM(C7:C21)</f>
        <v>3199678.18</v>
      </c>
      <c r="D22" s="75">
        <f>SUM(D7:D21)</f>
        <v>1950039.07</v>
      </c>
      <c r="E22" s="61">
        <f>SUM(E7:E21)</f>
        <v>2655300</v>
      </c>
      <c r="F22" s="61">
        <f>SUM(F7:F21)</f>
        <v>2239300</v>
      </c>
      <c r="G22" s="61">
        <f>SUM(G7:G21)</f>
        <v>1105411.8</v>
      </c>
      <c r="H22" s="62">
        <f t="shared" si="1"/>
        <v>41.63039204609649</v>
      </c>
      <c r="I22" s="62">
        <f t="shared" si="2"/>
        <v>49.36416737373286</v>
      </c>
      <c r="J22" s="63">
        <f t="shared" si="3"/>
        <v>56.68664884750232</v>
      </c>
      <c r="K22" s="46">
        <f>G22/$G$22*100</f>
        <v>100</v>
      </c>
      <c r="L22" s="46">
        <f t="shared" si="4"/>
        <v>15.676079219314065</v>
      </c>
    </row>
    <row r="23" spans="1:12" ht="13.5">
      <c r="A23" s="32" t="s">
        <v>15</v>
      </c>
      <c r="B23" s="5" t="s">
        <v>16</v>
      </c>
      <c r="C23" s="55">
        <v>4266100</v>
      </c>
      <c r="D23" s="76">
        <v>2198370</v>
      </c>
      <c r="E23" s="55">
        <v>3866300</v>
      </c>
      <c r="F23" s="55">
        <v>3357480</v>
      </c>
      <c r="G23" s="55">
        <v>3357480</v>
      </c>
      <c r="H23" s="37">
        <f t="shared" si="1"/>
        <v>86.83961410133719</v>
      </c>
      <c r="I23" s="37">
        <f t="shared" si="2"/>
        <v>100</v>
      </c>
      <c r="J23" s="43">
        <f t="shared" si="3"/>
        <v>152.7258832680577</v>
      </c>
      <c r="L23" s="4">
        <f t="shared" si="4"/>
        <v>47.61313607947969</v>
      </c>
    </row>
    <row r="24" spans="1:12" ht="16.5" customHeight="1">
      <c r="A24" s="30" t="s">
        <v>17</v>
      </c>
      <c r="B24" s="10" t="s">
        <v>10</v>
      </c>
      <c r="C24" s="58">
        <v>1242867.95</v>
      </c>
      <c r="D24" s="73">
        <v>1179430</v>
      </c>
      <c r="E24" s="58">
        <v>2117400</v>
      </c>
      <c r="F24" s="58">
        <v>2117400</v>
      </c>
      <c r="G24" s="58">
        <v>2090500</v>
      </c>
      <c r="H24" s="35">
        <f t="shared" si="1"/>
        <v>98.72957400585624</v>
      </c>
      <c r="I24" s="35">
        <f t="shared" si="2"/>
        <v>98.72957400585624</v>
      </c>
      <c r="J24" s="40">
        <f t="shared" si="3"/>
        <v>177.24663608692336</v>
      </c>
      <c r="L24" s="4">
        <f t="shared" si="4"/>
        <v>29.64582394359826</v>
      </c>
    </row>
    <row r="25" spans="1:12" ht="16.5" customHeight="1">
      <c r="A25" s="29" t="s">
        <v>9</v>
      </c>
      <c r="B25" s="10" t="s">
        <v>26</v>
      </c>
      <c r="C25" s="57">
        <v>103240</v>
      </c>
      <c r="D25" s="72">
        <v>57260</v>
      </c>
      <c r="E25" s="57">
        <v>97630</v>
      </c>
      <c r="F25" s="57">
        <v>97630</v>
      </c>
      <c r="G25" s="57">
        <v>73472.5</v>
      </c>
      <c r="H25" s="35">
        <f t="shared" si="1"/>
        <v>75.25606883130186</v>
      </c>
      <c r="I25" s="35">
        <f t="shared" si="2"/>
        <v>75.25606883130186</v>
      </c>
      <c r="J25" s="40">
        <f t="shared" si="3"/>
        <v>128.3138316451275</v>
      </c>
      <c r="L25" s="4">
        <f t="shared" si="4"/>
        <v>1.0419291077235222</v>
      </c>
    </row>
    <row r="26" spans="1:12" ht="16.5" customHeight="1">
      <c r="A26" s="30" t="s">
        <v>27</v>
      </c>
      <c r="B26" s="11" t="s">
        <v>28</v>
      </c>
      <c r="C26" s="58">
        <v>2008290.1</v>
      </c>
      <c r="D26" s="73">
        <v>555105.92</v>
      </c>
      <c r="E26" s="58">
        <v>1004411.2</v>
      </c>
      <c r="F26" s="58">
        <v>891811.2</v>
      </c>
      <c r="G26" s="58">
        <v>514699.21</v>
      </c>
      <c r="H26" s="35">
        <f t="shared" si="1"/>
        <v>51.24387402291014</v>
      </c>
      <c r="I26" s="54">
        <f t="shared" si="2"/>
        <v>57.7139208388502</v>
      </c>
      <c r="J26" s="70">
        <f t="shared" si="3"/>
        <v>92.72090090482192</v>
      </c>
      <c r="L26" s="4">
        <f t="shared" si="4"/>
        <v>7.299058676665443</v>
      </c>
    </row>
    <row r="27" spans="1:12" ht="16.5" customHeight="1">
      <c r="A27" s="30" t="s">
        <v>53</v>
      </c>
      <c r="B27" s="11" t="s">
        <v>54</v>
      </c>
      <c r="C27" s="58">
        <v>0</v>
      </c>
      <c r="D27" s="73">
        <v>0</v>
      </c>
      <c r="E27" s="58">
        <v>2000</v>
      </c>
      <c r="F27" s="58">
        <v>2000</v>
      </c>
      <c r="G27" s="58">
        <v>2000</v>
      </c>
      <c r="H27" s="35">
        <f t="shared" si="1"/>
        <v>100</v>
      </c>
      <c r="I27" s="54">
        <f t="shared" si="2"/>
        <v>100</v>
      </c>
      <c r="J27" s="70"/>
      <c r="L27" s="4">
        <f>G27/$G$30*100</f>
        <v>0.02836242424644655</v>
      </c>
    </row>
    <row r="28" spans="1:12" ht="16.5" customHeight="1" thickBot="1">
      <c r="A28" s="31" t="s">
        <v>43</v>
      </c>
      <c r="B28" s="20" t="s">
        <v>44</v>
      </c>
      <c r="C28" s="53">
        <v>0</v>
      </c>
      <c r="D28" s="74">
        <v>0</v>
      </c>
      <c r="E28" s="53">
        <v>0</v>
      </c>
      <c r="F28" s="53">
        <v>0</v>
      </c>
      <c r="G28" s="53">
        <v>-91980.11</v>
      </c>
      <c r="H28" s="50"/>
      <c r="I28" s="50"/>
      <c r="J28" s="51"/>
      <c r="L28" s="4">
        <f t="shared" si="4"/>
        <v>-1.3043894510274106</v>
      </c>
    </row>
    <row r="29" spans="1:12" ht="16.5" customHeight="1" thickBot="1">
      <c r="A29" s="59" t="s">
        <v>5</v>
      </c>
      <c r="B29" s="64"/>
      <c r="C29" s="65">
        <f>C26+C25+C24+C23+C28+C27</f>
        <v>7620498.05</v>
      </c>
      <c r="D29" s="77">
        <f>D26+D25+D24+D23+D28+D27</f>
        <v>3990165.92</v>
      </c>
      <c r="E29" s="65">
        <f>E26+E25+E24+E23+E28+E27</f>
        <v>7087741.2</v>
      </c>
      <c r="F29" s="65">
        <f>F26+F25+F24+F23+F28+F27</f>
        <v>6466321.2</v>
      </c>
      <c r="G29" s="65">
        <f>G26+G25+G24+G23+G28+G27</f>
        <v>5946171.6</v>
      </c>
      <c r="H29" s="62">
        <f t="shared" si="1"/>
        <v>83.89374600754327</v>
      </c>
      <c r="I29" s="62">
        <f t="shared" si="2"/>
        <v>91.95601975355012</v>
      </c>
      <c r="J29" s="63">
        <f t="shared" si="3"/>
        <v>149.02066027369608</v>
      </c>
      <c r="K29" s="47"/>
      <c r="L29" s="46">
        <f t="shared" si="4"/>
        <v>84.32392078068594</v>
      </c>
    </row>
    <row r="30" spans="1:12" ht="15.75" customHeight="1" thickBot="1">
      <c r="A30" s="59" t="s">
        <v>6</v>
      </c>
      <c r="B30" s="66"/>
      <c r="C30" s="67">
        <f>C29+C22</f>
        <v>10820176.23</v>
      </c>
      <c r="D30" s="78">
        <f>D29+D22</f>
        <v>5940204.99</v>
      </c>
      <c r="E30" s="67">
        <f>E29+E22</f>
        <v>9743041.2</v>
      </c>
      <c r="F30" s="67">
        <f>F29+F22</f>
        <v>8705621.2</v>
      </c>
      <c r="G30" s="67">
        <f>G29+G22</f>
        <v>7051583.399999999</v>
      </c>
      <c r="H30" s="62">
        <f t="shared" si="1"/>
        <v>72.3755884353645</v>
      </c>
      <c r="I30" s="62">
        <f t="shared" si="2"/>
        <v>81.0003472239293</v>
      </c>
      <c r="J30" s="63">
        <f t="shared" si="3"/>
        <v>118.70942857815416</v>
      </c>
      <c r="K30" s="47"/>
      <c r="L30" s="46">
        <f t="shared" si="4"/>
        <v>100</v>
      </c>
    </row>
    <row r="31" spans="1:7" ht="13.5">
      <c r="A31" s="12"/>
      <c r="B31" s="7"/>
      <c r="C31" s="28"/>
      <c r="D31" s="83"/>
      <c r="E31" s="28"/>
      <c r="F31" s="28"/>
      <c r="G31" s="28"/>
    </row>
    <row r="32" spans="1:8" ht="13.5">
      <c r="A32" s="12"/>
      <c r="B32" s="7"/>
      <c r="C32" s="8"/>
      <c r="D32" s="83"/>
      <c r="E32" s="8"/>
      <c r="F32" s="8"/>
      <c r="G32" s="8"/>
      <c r="H32" s="9"/>
    </row>
  </sheetData>
  <sheetProtection/>
  <mergeCells count="9">
    <mergeCell ref="G5:G6"/>
    <mergeCell ref="H5:J5"/>
    <mergeCell ref="K5:L5"/>
    <mergeCell ref="A5:A6"/>
    <mergeCell ref="B5:B6"/>
    <mergeCell ref="C5:C6"/>
    <mergeCell ref="D5:D6"/>
    <mergeCell ref="E5:E6"/>
    <mergeCell ref="F5:F6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Виталий Овлаховский</cp:lastModifiedBy>
  <cp:lastPrinted>2016-07-04T11:51:14Z</cp:lastPrinted>
  <dcterms:created xsi:type="dcterms:W3CDTF">2006-03-15T12:48:07Z</dcterms:created>
  <dcterms:modified xsi:type="dcterms:W3CDTF">2016-08-18T08:33:00Z</dcterms:modified>
  <cp:category/>
  <cp:version/>
  <cp:contentType/>
  <cp:contentStatus/>
</cp:coreProperties>
</file>