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<sst xmlns="http://schemas.openxmlformats.org/spreadsheetml/2006/main" count="57" uniqueCount="57">
  <si>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</si>
  <si>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</si>
  <si>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</si>
  <si>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</si>
  <si>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</si>
  <si>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</si>
  <si>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</si>
  <si>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</si>
  <si>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</si>
  <si>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</si>
  <si>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</si>
  <si>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</si>
  <si>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</si>
  <si>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</si>
  <si>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</si>
  <si>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</si>
  <si>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</si>
  <si>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</si>
  <si>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</si>
  <si>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</si>
  <si>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</si>
  <si>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</si>
  <si>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</si>
  <si>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</si>
  <si>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</si>
  <si>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</si>
  <si>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</si>
  <si>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</si>
  <si>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</si>
  <si>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</si>
  <si>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</si>
  <si>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</si>
  <si>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</si>
  <si>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</si>
  <si>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</si>
  <si>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</si>
  <si>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</si>
  <si>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</si>
  <si>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</si>
  <si>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</si>
  <si>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</si>
  <si>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</si>
  <si>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</si>
  <si>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</si>
  <si>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</si>
  <si>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</si>
  <si>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План 2016 г.</t>
  </si>
  <si>
    <t>к плану 2016 г.</t>
  </si>
  <si>
    <t>структура факт 2016 г</t>
  </si>
  <si>
    <t>11105075000000</t>
  </si>
  <si>
    <t>Прочие безвозмездные поступления</t>
  </si>
  <si>
    <t>20700000000000</t>
  </si>
  <si>
    <t>Штрафы</t>
  </si>
  <si>
    <t>11600000000000</t>
  </si>
  <si>
    <t>Факт 2016 г.</t>
  </si>
  <si>
    <t>к факту      2015 г.</t>
  </si>
  <si>
    <t>Сведения об исполнении доходной части бюджета Черновского сельского поселения на 01.01.2017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</si>
</sst>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10" fillId="0" borderId="21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172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6" fillId="0" borderId="13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175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172" fontId="5" fillId="0" borderId="26" xfId="0" applyNumberFormat="1" applyFont="1" applyBorder="1" applyAlignment="1">
      <alignment/>
    </xf>
    <xf numFmtId="172" fontId="5" fillId="0" borderId="27" xfId="0" applyNumberFormat="1" applyFont="1" applyBorder="1" applyAlignment="1">
      <alignment/>
    </xf>
    <xf numFmtId="49" fontId="5" fillId="0" borderId="26" xfId="0" applyNumberFormat="1" applyFont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172" fontId="10" fillId="0" borderId="11" xfId="0" applyNumberFormat="1" applyFont="1" applyBorder="1" applyAlignment="1">
      <alignment/>
    </xf>
    <xf numFmtId="172" fontId="10" fillId="0" borderId="21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4" fontId="12" fillId="34" borderId="0" xfId="0" applyNumberFormat="1" applyFont="1" applyFill="1" applyBorder="1" applyAlignment="1">
      <alignment horizontal="right" vertical="center" wrapText="1"/>
    </xf>
    <xf numFmtId="4" fontId="11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6" fillId="34" borderId="0" xfId="0" applyNumberFormat="1" applyFont="1" applyFill="1" applyBorder="1" applyAlignment="1">
      <alignment horizontal="right" vertical="center" wrapText="1"/>
    </xf>
    <xf numFmtId="172" fontId="52" fillId="0" borderId="11" xfId="0" applyNumberFormat="1" applyFont="1" applyBorder="1" applyAlignment="1">
      <alignment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0.75390625" style="0" customWidth="1"/>
    <col min="2" max="2" width="15.375" style="0" customWidth="1"/>
    <col min="3" max="3" width="15.125" style="66" customWidth="1"/>
    <col min="4" max="4" width="13.375" style="0" customWidth="1"/>
    <col min="5" max="5" width="13.25390625" style="0" customWidth="1"/>
    <col min="6" max="6" width="9.375" style="0" customWidth="1"/>
    <col min="7" max="7" width="9.25390625" style="0" customWidth="1"/>
    <col min="8" max="8" width="10.00390625" style="0" customWidth="1"/>
    <col min="9" max="9" width="11.25390625" style="0" customWidth="1"/>
  </cols>
  <sheetData>
    <row r="1" spans="1:6" s="21" customFormat="1" ht="18">
      <c r="A1" s="17" t="s">
        <v>56</v>
      </c>
      <c r="B1" s="19"/>
      <c r="C1" s="64"/>
      <c r="D1" s="18"/>
      <c r="E1" s="18"/>
      <c r="F1" s="20"/>
    </row>
    <row r="2" spans="1:6" ht="15.75">
      <c r="A2" s="10"/>
      <c r="B2" s="12"/>
      <c r="C2" s="65"/>
      <c r="D2" s="11"/>
      <c r="E2" s="11"/>
      <c r="F2" s="13"/>
    </row>
    <row r="3" spans="1:7" ht="13.5" thickBot="1">
      <c r="A3" s="8"/>
      <c r="B3" s="9"/>
      <c r="D3" s="3"/>
      <c r="E3" s="3"/>
      <c r="F3" s="36" t="s">
        <v>24</v>
      </c>
      <c r="G3" s="35" t="s">
        <v>25</v>
      </c>
    </row>
    <row r="4" spans="1:9" ht="23.25" customHeight="1">
      <c r="A4" s="73" t="s">
        <v>0</v>
      </c>
      <c r="B4" s="75" t="s">
        <v>1</v>
      </c>
      <c r="C4" s="77" t="s">
        <v>45</v>
      </c>
      <c r="D4" s="77" t="s">
        <v>46</v>
      </c>
      <c r="E4" s="77" t="s">
        <v>54</v>
      </c>
      <c r="F4" s="69" t="s">
        <v>19</v>
      </c>
      <c r="G4" s="70"/>
      <c r="H4" s="71" t="s">
        <v>48</v>
      </c>
      <c r="I4" s="72"/>
    </row>
    <row r="5" spans="1:9" ht="32.25" customHeight="1" thickBot="1">
      <c r="A5" s="74"/>
      <c r="B5" s="76"/>
      <c r="C5" s="78"/>
      <c r="D5" s="78"/>
      <c r="E5" s="78"/>
      <c r="F5" s="14" t="s">
        <v>47</v>
      </c>
      <c r="G5" s="28" t="s">
        <v>55</v>
      </c>
      <c r="H5" s="42" t="s">
        <v>38</v>
      </c>
      <c r="I5" s="43" t="s">
        <v>39</v>
      </c>
    </row>
    <row r="6" spans="1:9" ht="17.25" customHeight="1">
      <c r="A6" s="27" t="s">
        <v>4</v>
      </c>
      <c r="B6" s="2" t="s">
        <v>12</v>
      </c>
      <c r="C6" s="49">
        <v>364981.6</v>
      </c>
      <c r="D6" s="48">
        <v>119600</v>
      </c>
      <c r="E6" s="49">
        <v>121185.35</v>
      </c>
      <c r="F6" s="16">
        <f aca="true" t="shared" si="0" ref="F6:F25">E6/D6*100</f>
        <v>101.32554347826088</v>
      </c>
      <c r="G6" s="32">
        <f aca="true" t="shared" si="1" ref="G6:G24">E6/C6*100</f>
        <v>33.20313955552828</v>
      </c>
      <c r="H6" s="1">
        <f aca="true" t="shared" si="2" ref="H6:H20">E6/$E$20*100</f>
        <v>2.49274019925614</v>
      </c>
      <c r="I6" s="1">
        <f aca="true" t="shared" si="3" ref="I6:I28">E6/$E$28*100</f>
        <v>0.9470354157658404</v>
      </c>
    </row>
    <row r="7" spans="1:9" ht="15" customHeight="1">
      <c r="A7" s="23" t="s">
        <v>43</v>
      </c>
      <c r="B7" s="5" t="s">
        <v>44</v>
      </c>
      <c r="C7" s="50">
        <f>511585.44+0.64</f>
        <v>511586.08</v>
      </c>
      <c r="D7" s="50">
        <v>667200</v>
      </c>
      <c r="E7" s="50">
        <f>662432.13+145.26</f>
        <v>662577.39</v>
      </c>
      <c r="F7" s="29">
        <f t="shared" si="0"/>
        <v>99.30716276978417</v>
      </c>
      <c r="G7" s="34">
        <f t="shared" si="1"/>
        <v>129.5143507423032</v>
      </c>
      <c r="H7" s="1">
        <f t="shared" si="2"/>
        <v>13.628984816821612</v>
      </c>
      <c r="I7" s="1">
        <f t="shared" si="3"/>
        <v>5.177888697071844</v>
      </c>
    </row>
    <row r="8" spans="1:9" ht="16.5" customHeight="1">
      <c r="A8" s="23" t="s">
        <v>2</v>
      </c>
      <c r="B8" s="5" t="s">
        <v>13</v>
      </c>
      <c r="C8" s="50">
        <v>21493.17</v>
      </c>
      <c r="D8" s="50">
        <v>13400</v>
      </c>
      <c r="E8" s="50">
        <v>11678.08</v>
      </c>
      <c r="F8" s="29">
        <f t="shared" si="0"/>
        <v>87.14985074626865</v>
      </c>
      <c r="G8" s="46">
        <f t="shared" si="1"/>
        <v>54.33391165658672</v>
      </c>
      <c r="H8" s="1">
        <f t="shared" si="2"/>
        <v>0.24021401486342317</v>
      </c>
      <c r="I8" s="1">
        <f t="shared" si="3"/>
        <v>0.0912614878625737</v>
      </c>
    </row>
    <row r="9" spans="1:9" ht="15.75" customHeight="1">
      <c r="A9" s="23" t="s">
        <v>29</v>
      </c>
      <c r="B9" s="5" t="s">
        <v>30</v>
      </c>
      <c r="C9" s="50">
        <v>226793</v>
      </c>
      <c r="D9" s="50">
        <v>0</v>
      </c>
      <c r="E9" s="50">
        <v>0</v>
      </c>
      <c r="F9" s="61" t="e">
        <f t="shared" si="0"/>
        <v>#DIV/0!</v>
      </c>
      <c r="G9" s="34">
        <f t="shared" si="1"/>
        <v>0</v>
      </c>
      <c r="H9" s="1">
        <f t="shared" si="2"/>
        <v>0</v>
      </c>
      <c r="I9" s="1">
        <f t="shared" si="3"/>
        <v>0</v>
      </c>
    </row>
    <row r="10" spans="1:9" ht="15" customHeight="1">
      <c r="A10" s="23" t="s">
        <v>3</v>
      </c>
      <c r="B10" s="5" t="s">
        <v>18</v>
      </c>
      <c r="C10" s="50">
        <v>1299519.11</v>
      </c>
      <c r="D10" s="50">
        <v>2384800</v>
      </c>
      <c r="E10" s="50">
        <v>4009440.93</v>
      </c>
      <c r="F10" s="29">
        <f t="shared" si="0"/>
        <v>168.12482933579335</v>
      </c>
      <c r="G10" s="34">
        <f t="shared" si="1"/>
        <v>308.53266405601374</v>
      </c>
      <c r="H10" s="1">
        <f t="shared" si="2"/>
        <v>82.47279545550616</v>
      </c>
      <c r="I10" s="1">
        <f t="shared" si="3"/>
        <v>31.332851356464523</v>
      </c>
    </row>
    <row r="11" spans="1:9" ht="17.25" customHeight="1">
      <c r="A11" s="23" t="s">
        <v>20</v>
      </c>
      <c r="B11" s="5" t="s">
        <v>21</v>
      </c>
      <c r="C11" s="50">
        <v>2800</v>
      </c>
      <c r="D11" s="50">
        <v>4300</v>
      </c>
      <c r="E11" s="50">
        <v>3500</v>
      </c>
      <c r="F11" s="29">
        <f t="shared" si="0"/>
        <v>81.3953488372093</v>
      </c>
      <c r="G11" s="34">
        <f t="shared" si="1"/>
        <v>125</v>
      </c>
      <c r="H11" s="1">
        <f t="shared" si="2"/>
        <v>0.07199377397842635</v>
      </c>
      <c r="I11" s="1">
        <f t="shared" si="3"/>
        <v>0.027351688592560416</v>
      </c>
    </row>
    <row r="12" spans="1:9" ht="13.5" customHeight="1" hidden="1">
      <c r="A12" s="23" t="s">
        <v>7</v>
      </c>
      <c r="B12" s="5" t="s">
        <v>8</v>
      </c>
      <c r="C12" s="50">
        <v>0</v>
      </c>
      <c r="D12" s="50">
        <v>0</v>
      </c>
      <c r="E12" s="50">
        <v>0</v>
      </c>
      <c r="F12" s="61" t="e">
        <f t="shared" si="0"/>
        <v>#DIV/0!</v>
      </c>
      <c r="G12" s="62" t="e">
        <f t="shared" si="1"/>
        <v>#DIV/0!</v>
      </c>
      <c r="H12" s="1">
        <f t="shared" si="2"/>
        <v>0</v>
      </c>
      <c r="I12" s="1">
        <f t="shared" si="3"/>
        <v>0</v>
      </c>
    </row>
    <row r="13" spans="1:9" ht="18.75" customHeight="1">
      <c r="A13" s="23" t="s">
        <v>31</v>
      </c>
      <c r="B13" s="5" t="s">
        <v>49</v>
      </c>
      <c r="C13" s="50">
        <v>72216</v>
      </c>
      <c r="D13" s="50">
        <v>83200</v>
      </c>
      <c r="E13" s="50">
        <v>90396.66</v>
      </c>
      <c r="F13" s="29">
        <f t="shared" si="0"/>
        <v>108.64983173076924</v>
      </c>
      <c r="G13" s="34">
        <f t="shared" si="1"/>
        <v>125.17539049518113</v>
      </c>
      <c r="H13" s="1">
        <f t="shared" si="2"/>
        <v>1.8594276309841868</v>
      </c>
      <c r="I13" s="1">
        <f t="shared" si="3"/>
        <v>0.7064289411793035</v>
      </c>
    </row>
    <row r="14" spans="1:9" ht="15.75" customHeight="1" hidden="1">
      <c r="A14" s="39" t="s">
        <v>36</v>
      </c>
      <c r="B14" s="5" t="s">
        <v>37</v>
      </c>
      <c r="C14" s="50">
        <v>0</v>
      </c>
      <c r="D14" s="50">
        <v>0</v>
      </c>
      <c r="E14" s="50">
        <v>0</v>
      </c>
      <c r="F14" s="29" t="e">
        <f t="shared" si="0"/>
        <v>#DIV/0!</v>
      </c>
      <c r="G14" s="62" t="e">
        <f t="shared" si="1"/>
        <v>#DIV/0!</v>
      </c>
      <c r="H14" s="1">
        <f t="shared" si="2"/>
        <v>0</v>
      </c>
      <c r="I14" s="1">
        <f t="shared" si="3"/>
        <v>0</v>
      </c>
    </row>
    <row r="15" spans="1:9" ht="14.25" customHeight="1">
      <c r="A15" s="23" t="s">
        <v>35</v>
      </c>
      <c r="B15" s="5" t="s">
        <v>34</v>
      </c>
      <c r="C15" s="50">
        <v>68195.12</v>
      </c>
      <c r="D15" s="50">
        <v>52800</v>
      </c>
      <c r="E15" s="50">
        <v>42753.09</v>
      </c>
      <c r="F15" s="29">
        <f t="shared" si="0"/>
        <v>80.97176136363635</v>
      </c>
      <c r="G15" s="34">
        <f t="shared" si="1"/>
        <v>62.692301149994314</v>
      </c>
      <c r="H15" s="1">
        <f t="shared" si="2"/>
        <v>0.8794160852398055</v>
      </c>
      <c r="I15" s="1">
        <f t="shared" si="3"/>
        <v>0.33410548687134534</v>
      </c>
    </row>
    <row r="16" spans="1:9" ht="14.25" customHeight="1">
      <c r="A16" s="38" t="s">
        <v>32</v>
      </c>
      <c r="B16" s="5" t="s">
        <v>33</v>
      </c>
      <c r="C16" s="51">
        <v>631050</v>
      </c>
      <c r="D16" s="51">
        <v>0</v>
      </c>
      <c r="E16" s="51">
        <v>-80000</v>
      </c>
      <c r="F16" s="30" t="e">
        <f t="shared" si="0"/>
        <v>#DIV/0!</v>
      </c>
      <c r="G16" s="34">
        <f t="shared" si="1"/>
        <v>-12.677283891926155</v>
      </c>
      <c r="H16" s="1">
        <f t="shared" si="2"/>
        <v>-1.645571976649745</v>
      </c>
      <c r="I16" s="1">
        <f t="shared" si="3"/>
        <v>-0.6251814535442382</v>
      </c>
    </row>
    <row r="17" spans="1:9" ht="14.25" customHeight="1" hidden="1">
      <c r="A17" s="24" t="s">
        <v>22</v>
      </c>
      <c r="B17" s="6" t="s">
        <v>23</v>
      </c>
      <c r="C17" s="51">
        <v>0</v>
      </c>
      <c r="D17" s="51">
        <v>0</v>
      </c>
      <c r="E17" s="51">
        <v>0</v>
      </c>
      <c r="F17" s="61" t="e">
        <f t="shared" si="0"/>
        <v>#DIV/0!</v>
      </c>
      <c r="G17" s="33" t="e">
        <f t="shared" si="1"/>
        <v>#DIV/0!</v>
      </c>
      <c r="H17" s="1">
        <f t="shared" si="2"/>
        <v>0</v>
      </c>
      <c r="I17" s="1">
        <f t="shared" si="3"/>
        <v>0</v>
      </c>
    </row>
    <row r="18" spans="1:9" ht="14.25" customHeight="1" thickBot="1">
      <c r="A18" s="38" t="s">
        <v>52</v>
      </c>
      <c r="B18" s="6" t="s">
        <v>53</v>
      </c>
      <c r="C18" s="51">
        <v>1044.1</v>
      </c>
      <c r="D18" s="51">
        <v>0</v>
      </c>
      <c r="E18" s="51">
        <v>0</v>
      </c>
      <c r="F18" s="68" t="e">
        <f t="shared" si="0"/>
        <v>#DIV/0!</v>
      </c>
      <c r="G18" s="34">
        <f t="shared" si="1"/>
        <v>0</v>
      </c>
      <c r="H18" s="1">
        <f t="shared" si="2"/>
        <v>0</v>
      </c>
      <c r="I18" s="1">
        <f t="shared" si="3"/>
        <v>0</v>
      </c>
    </row>
    <row r="19" spans="1:9" ht="14.25" customHeight="1" hidden="1">
      <c r="A19" s="25" t="s">
        <v>11</v>
      </c>
      <c r="B19" s="15" t="s">
        <v>14</v>
      </c>
      <c r="C19" s="47">
        <v>0</v>
      </c>
      <c r="D19" s="47">
        <v>0</v>
      </c>
      <c r="E19" s="47">
        <v>0</v>
      </c>
      <c r="F19" s="29" t="e">
        <f t="shared" si="0"/>
        <v>#DIV/0!</v>
      </c>
      <c r="G19" s="33" t="e">
        <f t="shared" si="1"/>
        <v>#DIV/0!</v>
      </c>
      <c r="H19" s="1">
        <f t="shared" si="2"/>
        <v>0</v>
      </c>
      <c r="I19" s="1">
        <f t="shared" si="3"/>
        <v>0</v>
      </c>
    </row>
    <row r="20" spans="1:9" ht="18" customHeight="1" thickBot="1">
      <c r="A20" s="52" t="s">
        <v>40</v>
      </c>
      <c r="B20" s="53"/>
      <c r="C20" s="54">
        <f>SUM(C6:C19)</f>
        <v>3199678.18</v>
      </c>
      <c r="D20" s="54">
        <f>SUM(D6:D19)</f>
        <v>3325300</v>
      </c>
      <c r="E20" s="54">
        <f>SUM(E6:E19)</f>
        <v>4861531.5</v>
      </c>
      <c r="F20" s="55">
        <f t="shared" si="0"/>
        <v>146.1982828616967</v>
      </c>
      <c r="G20" s="56">
        <f t="shared" si="1"/>
        <v>151.93813960377727</v>
      </c>
      <c r="H20" s="40">
        <f t="shared" si="2"/>
        <v>100</v>
      </c>
      <c r="I20" s="40">
        <f t="shared" si="3"/>
        <v>37.99174162026375</v>
      </c>
    </row>
    <row r="21" spans="1:9" ht="13.5">
      <c r="A21" s="26" t="s">
        <v>15</v>
      </c>
      <c r="B21" s="2" t="s">
        <v>16</v>
      </c>
      <c r="C21" s="48">
        <v>4266100</v>
      </c>
      <c r="D21" s="48">
        <v>3866300</v>
      </c>
      <c r="E21" s="48">
        <v>3866300</v>
      </c>
      <c r="F21" s="31">
        <f t="shared" si="0"/>
        <v>100</v>
      </c>
      <c r="G21" s="37">
        <f t="shared" si="1"/>
        <v>90.6284428400647</v>
      </c>
      <c r="I21" s="1">
        <f t="shared" si="3"/>
        <v>30.2142381729761</v>
      </c>
    </row>
    <row r="22" spans="1:9" ht="16.5" customHeight="1">
      <c r="A22" s="24" t="s">
        <v>17</v>
      </c>
      <c r="B22" s="5" t="s">
        <v>10</v>
      </c>
      <c r="C22" s="51">
        <v>1242867.95</v>
      </c>
      <c r="D22" s="51">
        <v>2474366</v>
      </c>
      <c r="E22" s="51">
        <v>2474357.1</v>
      </c>
      <c r="F22" s="29">
        <f t="shared" si="0"/>
        <v>99.99964031190213</v>
      </c>
      <c r="G22" s="34">
        <f t="shared" si="1"/>
        <v>199.08447232869753</v>
      </c>
      <c r="I22" s="1">
        <f t="shared" si="3"/>
        <v>19.33652710456882</v>
      </c>
    </row>
    <row r="23" spans="1:9" ht="16.5" customHeight="1">
      <c r="A23" s="23" t="s">
        <v>9</v>
      </c>
      <c r="B23" s="5" t="s">
        <v>26</v>
      </c>
      <c r="C23" s="50">
        <v>103240</v>
      </c>
      <c r="D23" s="50">
        <v>97630</v>
      </c>
      <c r="E23" s="50">
        <v>97630</v>
      </c>
      <c r="F23" s="29">
        <f t="shared" si="0"/>
        <v>100</v>
      </c>
      <c r="G23" s="34">
        <f t="shared" si="1"/>
        <v>94.56605966679582</v>
      </c>
      <c r="I23" s="1">
        <f t="shared" si="3"/>
        <v>0.7629558163690496</v>
      </c>
    </row>
    <row r="24" spans="1:9" ht="16.5" customHeight="1">
      <c r="A24" s="24" t="s">
        <v>27</v>
      </c>
      <c r="B24" s="6" t="s">
        <v>28</v>
      </c>
      <c r="C24" s="51">
        <v>2008290.1</v>
      </c>
      <c r="D24" s="51">
        <v>1586446.42</v>
      </c>
      <c r="E24" s="51">
        <v>1586446.42</v>
      </c>
      <c r="F24" s="29">
        <f t="shared" si="0"/>
        <v>100</v>
      </c>
      <c r="G24" s="63">
        <f t="shared" si="1"/>
        <v>78.99488325914666</v>
      </c>
      <c r="I24" s="1">
        <f t="shared" si="3"/>
        <v>12.39771098532066</v>
      </c>
    </row>
    <row r="25" spans="1:9" ht="16.5" customHeight="1">
      <c r="A25" s="24" t="s">
        <v>50</v>
      </c>
      <c r="B25" s="6" t="s">
        <v>51</v>
      </c>
      <c r="C25" s="51">
        <v>0</v>
      </c>
      <c r="D25" s="51">
        <v>2000</v>
      </c>
      <c r="E25" s="51">
        <v>2000</v>
      </c>
      <c r="F25" s="29">
        <f t="shared" si="0"/>
        <v>100</v>
      </c>
      <c r="G25" s="63"/>
      <c r="I25" s="1">
        <f t="shared" si="3"/>
        <v>0.01562953633860595</v>
      </c>
    </row>
    <row r="26" spans="1:9" ht="16.5" customHeight="1" thickBot="1">
      <c r="A26" s="25" t="s">
        <v>41</v>
      </c>
      <c r="B26" s="15" t="s">
        <v>42</v>
      </c>
      <c r="C26" s="47">
        <v>0</v>
      </c>
      <c r="D26" s="47">
        <v>0</v>
      </c>
      <c r="E26" s="47">
        <v>-91980.11</v>
      </c>
      <c r="F26" s="44"/>
      <c r="G26" s="45"/>
      <c r="I26" s="1">
        <f t="shared" si="3"/>
        <v>-0.7188032358369864</v>
      </c>
    </row>
    <row r="27" spans="1:9" ht="16.5" customHeight="1" thickBot="1">
      <c r="A27" s="52" t="s">
        <v>5</v>
      </c>
      <c r="B27" s="57"/>
      <c r="C27" s="58">
        <f>C24+C23+C22+C21+C26+C25</f>
        <v>7620498.05</v>
      </c>
      <c r="D27" s="58">
        <f>D24+D23+D22+D21+D26+D25</f>
        <v>8026742.42</v>
      </c>
      <c r="E27" s="58">
        <f>E24+E23+E22+E21+E26+E25</f>
        <v>7934753.409999999</v>
      </c>
      <c r="F27" s="55">
        <f>E27/D27*100</f>
        <v>98.85396833252311</v>
      </c>
      <c r="G27" s="56">
        <f>E27/C27*100</f>
        <v>104.12381655290889</v>
      </c>
      <c r="H27" s="41"/>
      <c r="I27" s="40">
        <f t="shared" si="3"/>
        <v>62.00825837973623</v>
      </c>
    </row>
    <row r="28" spans="1:9" ht="15.75" customHeight="1" thickBot="1">
      <c r="A28" s="52" t="s">
        <v>6</v>
      </c>
      <c r="B28" s="59"/>
      <c r="C28" s="60">
        <f>C27+C20</f>
        <v>10820176.23</v>
      </c>
      <c r="D28" s="60">
        <f>D27+D20</f>
        <v>11352042.42</v>
      </c>
      <c r="E28" s="60">
        <f>E27+E20</f>
        <v>12796284.91</v>
      </c>
      <c r="F28" s="55">
        <f>E28/D28*100</f>
        <v>112.72231406971787</v>
      </c>
      <c r="G28" s="56">
        <f>E28/C28*100</f>
        <v>118.26318387052739</v>
      </c>
      <c r="H28" s="41"/>
      <c r="I28" s="40">
        <f t="shared" si="3"/>
        <v>100</v>
      </c>
    </row>
    <row r="29" spans="1:5" ht="13.5">
      <c r="A29" s="7"/>
      <c r="B29" s="4"/>
      <c r="C29" s="67"/>
      <c r="D29" s="22"/>
      <c r="E29" s="22"/>
    </row>
  </sheetData>
  <sheetProtection/>
  <mergeCells count="7">
    <mergeCell ref="F4:G4"/>
    <mergeCell ref="H4:I4"/>
    <mergeCell ref="A4:A5"/>
    <mergeCell ref="B4:B5"/>
    <mergeCell ref="C4:C5"/>
    <mergeCell ref="D4:D5"/>
    <mergeCell ref="E4:E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Виталий Овлаховский</cp:lastModifiedBy>
  <cp:lastPrinted>2017-01-16T13:33:51Z</cp:lastPrinted>
  <dcterms:created xsi:type="dcterms:W3CDTF">2006-03-15T12:48:07Z</dcterms:created>
  <dcterms:modified xsi:type="dcterms:W3CDTF">2017-02-01T10:30:06Z</dcterms:modified>
  <cp:category/>
  <cp:version/>
  <cp:contentType/>
  <cp:contentStatus/>
</cp:coreProperties>
</file>