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2986" yWindow="65431" windowWidth="14190" windowHeight="13110" activeTab="0"/>
  </bookViews>
  <sheets>
    <sheet name="январь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<sst xmlns="http://schemas.openxmlformats.org/spreadsheetml/2006/main" count="61" uniqueCount="61">
  <si>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Наименование КВД</t>
  </si>
  <si>
    <t>КВД</t>
  </si>
  <si>
    <t>Налог на имущество физических лиц</t>
  </si>
  <si>
    <t>Земельный налог</t>
  </si>
  <si>
    <t>Налог на доходы физических лиц</t>
  </si>
  <si>
    <t>Итого безвозмездных перечислений:</t>
  </si>
  <si>
    <t>Всего доходов:</t>
  </si>
  <si>
    <t xml:space="preserve">Арендная плата за земли </t>
  </si>
  <si>
    <t>Субвенции</t>
  </si>
  <si>
    <t>20202000000000</t>
  </si>
  <si>
    <t>Прочие неналоговые доходы</t>
  </si>
  <si>
    <t>10102000000000</t>
  </si>
  <si>
    <t>10601000000000</t>
  </si>
  <si>
    <t>11705050000000</t>
  </si>
  <si>
    <t xml:space="preserve">Дотации </t>
  </si>
  <si>
    <t>20201000000000</t>
  </si>
  <si>
    <t>Субсидии</t>
  </si>
  <si>
    <t xml:space="preserve">  % исполнения</t>
  </si>
  <si>
    <t xml:space="preserve">Госпошлина </t>
  </si>
  <si>
    <t>10800000000000</t>
  </si>
  <si>
    <t xml:space="preserve">Единица измерения:  </t>
  </si>
  <si>
    <t>руб.</t>
  </si>
  <si>
    <t>20203000000000</t>
  </si>
  <si>
    <t>Иные межбюджетные трансферты</t>
  </si>
  <si>
    <t>20204000000000</t>
  </si>
  <si>
    <t>Аренда имущества</t>
  </si>
  <si>
    <t>Прочие поступления от использования имущества</t>
  </si>
  <si>
    <t>11109045000000</t>
  </si>
  <si>
    <t>налоговые и неналоговые</t>
  </si>
  <si>
    <t>общая</t>
  </si>
  <si>
    <t>Итого налоговых и неналоговых доходов:</t>
  </si>
  <si>
    <t>Акцизы на нефтепродукты</t>
  </si>
  <si>
    <t>10302000000000</t>
  </si>
  <si>
    <t>11105075000000</t>
  </si>
  <si>
    <t>Прочие безвозмездные поступления</t>
  </si>
  <si>
    <t>20700000000000</t>
  </si>
  <si>
    <t>10606000000000</t>
  </si>
  <si>
    <t>Штрафы, санкции, возмещение ущерба</t>
  </si>
  <si>
    <t>11600000000000</t>
  </si>
  <si>
    <t>Невыясненные поступления</t>
  </si>
  <si>
    <t>11701050000000</t>
  </si>
  <si>
    <t>11302000000000</t>
  </si>
  <si>
    <t>Доходы от компенсации затрат государства</t>
  </si>
  <si>
    <t>Доходы от продажи земельных участков, находящихся в собственности</t>
  </si>
  <si>
    <t>11406000000000</t>
  </si>
  <si>
    <t>Доходы от возврата остатков межбюджетных трансфертов</t>
  </si>
  <si>
    <t>21800000000000</t>
  </si>
  <si>
    <t>21900000000000</t>
  </si>
  <si>
    <t>Возврат остатков субсидий, субвенций и иных межбюджетных трансфертов</t>
  </si>
  <si>
    <t>Факт 1 мес.   2022 г.</t>
  </si>
  <si>
    <t>Факт 2022 г.</t>
  </si>
  <si>
    <t>Сведения об исполнении доходной части бюджета муниципального образования Черновское сельское поселение Сланцевского муниципального района Ленинградской области на 2023 год</t>
  </si>
  <si>
    <t>на 01.02.2023 г.</t>
  </si>
  <si>
    <t>План 2023 г.</t>
  </si>
  <si>
    <t>План 1 кв.    2023 г.</t>
  </si>
  <si>
    <t>Факт 1 мес.   2023 г.</t>
  </si>
  <si>
    <t>к плану 2023 г.</t>
  </si>
  <si>
    <t>к плану       1 кв.    2023 г.</t>
  </si>
  <si>
    <t>к факту      1 мес.    2022 г.</t>
  </si>
  <si>
    <t>структура факт 2023 г</t>
  </si>
  <si>
    <t>11105020000000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</si>
</sst>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[$-FC19]d\ mmmm\ yyyy\ &quot;г.&quot;"/>
    <numFmt numFmtId="175" formatCode="#,##0.0"/>
    <numFmt numFmtId="176" formatCode="0.0000"/>
    <numFmt numFmtId="177" formatCode="0.000"/>
    <numFmt numFmtId="178" formatCode="0.00000"/>
  </numFmts>
  <fonts count="51">
    <font>
      <sz val="10"/>
      <name val="Arial Cyr"/>
      <family val="0"/>
    </font>
    <font>
      <b/>
      <sz val="8.5"/>
      <name val="MS Sans Serif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sz val="8"/>
      <name val="Arial Cyr"/>
      <family val="0"/>
    </font>
    <font>
      <b/>
      <sz val="14"/>
      <name val="Arial Narrow"/>
      <family val="2"/>
    </font>
    <font>
      <sz val="14"/>
      <name val="Arial Cyr"/>
      <family val="0"/>
    </font>
    <font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172" fontId="6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wrapText="1"/>
    </xf>
    <xf numFmtId="49" fontId="6" fillId="0" borderId="13" xfId="0" applyNumberFormat="1" applyFont="1" applyBorder="1" applyAlignment="1">
      <alignment horizontal="center" vertical="center" wrapText="1"/>
    </xf>
    <xf numFmtId="172" fontId="6" fillId="0" borderId="14" xfId="0" applyNumberFormat="1" applyFont="1" applyBorder="1" applyAlignment="1">
      <alignment/>
    </xf>
    <xf numFmtId="0" fontId="12" fillId="0" borderId="0" xfId="0" applyFont="1" applyAlignment="1">
      <alignment/>
    </xf>
    <xf numFmtId="49" fontId="13" fillId="0" borderId="0" xfId="0" applyNumberFormat="1" applyFont="1" applyBorder="1" applyAlignment="1">
      <alignment horizontal="left" vertical="center"/>
    </xf>
    <xf numFmtId="4" fontId="6" fillId="0" borderId="0" xfId="0" applyNumberFormat="1" applyFont="1" applyFill="1" applyBorder="1" applyAlignment="1">
      <alignment horizontal="right" vertical="center" wrapText="1"/>
    </xf>
    <xf numFmtId="49" fontId="2" fillId="0" borderId="15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49" fontId="2" fillId="0" borderId="17" xfId="0" applyNumberFormat="1" applyFont="1" applyBorder="1" applyAlignment="1">
      <alignment horizontal="left" vertical="center"/>
    </xf>
    <xf numFmtId="49" fontId="2" fillId="0" borderId="18" xfId="0" applyNumberFormat="1" applyFont="1" applyBorder="1" applyAlignment="1">
      <alignment horizontal="left" vertical="center"/>
    </xf>
    <xf numFmtId="173" fontId="2" fillId="0" borderId="18" xfId="0" applyNumberFormat="1" applyFont="1" applyBorder="1" applyAlignment="1">
      <alignment horizontal="left" vertical="center"/>
    </xf>
    <xf numFmtId="0" fontId="9" fillId="0" borderId="19" xfId="0" applyFont="1" applyBorder="1" applyAlignment="1">
      <alignment horizontal="center" wrapText="1"/>
    </xf>
    <xf numFmtId="172" fontId="6" fillId="0" borderId="11" xfId="0" applyNumberFormat="1" applyFont="1" applyBorder="1" applyAlignment="1">
      <alignment/>
    </xf>
    <xf numFmtId="172" fontId="6" fillId="0" borderId="10" xfId="0" applyNumberFormat="1" applyFont="1" applyBorder="1" applyAlignment="1">
      <alignment/>
    </xf>
    <xf numFmtId="172" fontId="6" fillId="0" borderId="20" xfId="0" applyNumberFormat="1" applyFont="1" applyBorder="1" applyAlignment="1">
      <alignment/>
    </xf>
    <xf numFmtId="172" fontId="6" fillId="0" borderId="21" xfId="0" applyNumberFormat="1" applyFont="1" applyBorder="1" applyAlignment="1">
      <alignment/>
    </xf>
    <xf numFmtId="4" fontId="7" fillId="0" borderId="0" xfId="0" applyNumberFormat="1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 horizontal="right" vertical="center"/>
    </xf>
    <xf numFmtId="172" fontId="6" fillId="0" borderId="22" xfId="0" applyNumberFormat="1" applyFont="1" applyBorder="1" applyAlignment="1">
      <alignment/>
    </xf>
    <xf numFmtId="172" fontId="5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23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175" fontId="6" fillId="0" borderId="21" xfId="0" applyNumberFormat="1" applyFont="1" applyBorder="1" applyAlignment="1">
      <alignment/>
    </xf>
    <xf numFmtId="172" fontId="6" fillId="0" borderId="12" xfId="0" applyNumberFormat="1" applyFont="1" applyBorder="1" applyAlignment="1">
      <alignment/>
    </xf>
    <xf numFmtId="49" fontId="3" fillId="0" borderId="24" xfId="0" applyNumberFormat="1" applyFont="1" applyBorder="1" applyAlignment="1">
      <alignment horizontal="left" vertical="center"/>
    </xf>
    <xf numFmtId="49" fontId="5" fillId="0" borderId="25" xfId="0" applyNumberFormat="1" applyFont="1" applyBorder="1" applyAlignment="1">
      <alignment horizontal="center" vertical="center" wrapText="1"/>
    </xf>
    <xf numFmtId="172" fontId="5" fillId="0" borderId="25" xfId="0" applyNumberFormat="1" applyFont="1" applyBorder="1" applyAlignment="1">
      <alignment/>
    </xf>
    <xf numFmtId="172" fontId="5" fillId="0" borderId="26" xfId="0" applyNumberFormat="1" applyFont="1" applyBorder="1" applyAlignment="1">
      <alignment/>
    </xf>
    <xf numFmtId="49" fontId="5" fillId="0" borderId="25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172" fontId="6" fillId="0" borderId="19" xfId="0" applyNumberFormat="1" applyFont="1" applyBorder="1" applyAlignment="1">
      <alignment/>
    </xf>
    <xf numFmtId="4" fontId="6" fillId="33" borderId="10" xfId="0" applyNumberFormat="1" applyFont="1" applyFill="1" applyBorder="1" applyAlignment="1">
      <alignment horizontal="right" vertical="center" wrapText="1"/>
    </xf>
    <xf numFmtId="4" fontId="6" fillId="33" borderId="11" xfId="0" applyNumberFormat="1" applyFont="1" applyFill="1" applyBorder="1" applyAlignment="1">
      <alignment horizontal="right" vertical="center" wrapText="1"/>
    </xf>
    <xf numFmtId="4" fontId="6" fillId="33" borderId="12" xfId="0" applyNumberFormat="1" applyFont="1" applyFill="1" applyBorder="1" applyAlignment="1">
      <alignment horizontal="right" vertical="center" wrapText="1"/>
    </xf>
    <xf numFmtId="4" fontId="6" fillId="33" borderId="13" xfId="0" applyNumberFormat="1" applyFont="1" applyFill="1" applyBorder="1" applyAlignment="1">
      <alignment horizontal="right" vertical="center" wrapText="1"/>
    </xf>
    <xf numFmtId="4" fontId="5" fillId="33" borderId="25" xfId="0" applyNumberFormat="1" applyFont="1" applyFill="1" applyBorder="1" applyAlignment="1">
      <alignment horizontal="right" vertical="center" wrapText="1"/>
    </xf>
    <xf numFmtId="4" fontId="5" fillId="33" borderId="25" xfId="0" applyNumberFormat="1" applyFont="1" applyFill="1" applyBorder="1" applyAlignment="1">
      <alignment horizontal="right" vertical="center" wrapText="1"/>
    </xf>
    <xf numFmtId="4" fontId="3" fillId="33" borderId="25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4" fontId="6" fillId="33" borderId="0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2" fillId="0" borderId="15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4" fontId="6" fillId="33" borderId="14" xfId="0" applyNumberFormat="1" applyFont="1" applyFill="1" applyBorder="1" applyAlignment="1">
      <alignment horizontal="right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49" fontId="1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49" fontId="1" fillId="0" borderId="29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49" fontId="1" fillId="33" borderId="29" xfId="0" applyNumberFormat="1" applyFont="1" applyFill="1" applyBorder="1" applyAlignment="1">
      <alignment horizontal="center" vertical="center" wrapText="1"/>
    </xf>
    <xf numFmtId="0" fontId="0" fillId="33" borderId="30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zoomScalePageLayoutView="0" workbookViewId="0" topLeftCell="A1">
      <selection activeCell="C4" sqref="C4:C5"/>
    </sheetView>
  </sheetViews>
  <sheetFormatPr defaultColWidth="9.00390625" defaultRowHeight="12.75"/>
  <cols>
    <col min="1" max="1" width="38.75390625" style="0" customWidth="1"/>
    <col min="2" max="2" width="14.75390625" style="0" customWidth="1"/>
    <col min="3" max="4" width="13.00390625" style="52" customWidth="1"/>
    <col min="5" max="5" width="12.125" style="57" customWidth="1"/>
    <col min="6" max="6" width="12.875" style="57" customWidth="1"/>
    <col min="7" max="7" width="11.875" style="57" customWidth="1"/>
    <col min="8" max="8" width="9.375" style="0" customWidth="1"/>
    <col min="9" max="9" width="8.25390625" style="0" customWidth="1"/>
    <col min="10" max="10" width="9.25390625" style="0" customWidth="1"/>
    <col min="11" max="11" width="10.00390625" style="0" customWidth="1"/>
    <col min="12" max="12" width="11.25390625" style="0" customWidth="1"/>
  </cols>
  <sheetData>
    <row r="1" spans="1:10" s="14" customFormat="1" ht="40.5" customHeight="1">
      <c r="A1" s="59" t="s">
        <v>51</v>
      </c>
      <c r="B1" s="59"/>
      <c r="C1" s="59"/>
      <c r="D1" s="59"/>
      <c r="E1" s="59"/>
      <c r="F1" s="59"/>
      <c r="G1" s="59"/>
      <c r="H1" s="59"/>
      <c r="I1" s="59"/>
      <c r="J1" s="59"/>
    </row>
    <row r="2" spans="1:8" ht="15.75">
      <c r="A2" s="15" t="s">
        <v>52</v>
      </c>
      <c r="B2" s="1"/>
      <c r="C2" s="50"/>
      <c r="D2" s="50"/>
      <c r="E2" s="55"/>
      <c r="F2" s="55"/>
      <c r="G2" s="55"/>
      <c r="H2" s="2"/>
    </row>
    <row r="3" spans="1:9" ht="13.5" thickBot="1">
      <c r="A3" s="9"/>
      <c r="B3" s="10"/>
      <c r="E3" s="56"/>
      <c r="F3" s="56"/>
      <c r="G3" s="56"/>
      <c r="H3" s="28" t="s">
        <v>20</v>
      </c>
      <c r="I3" s="27" t="s">
        <v>21</v>
      </c>
    </row>
    <row r="4" spans="1:12" ht="30.75" customHeight="1">
      <c r="A4" s="65" t="s">
        <v>0</v>
      </c>
      <c r="B4" s="67" t="s">
        <v>1</v>
      </c>
      <c r="C4" s="69" t="s">
        <v>50</v>
      </c>
      <c r="D4" s="69" t="s">
        <v>49</v>
      </c>
      <c r="E4" s="69" t="s">
        <v>53</v>
      </c>
      <c r="F4" s="69" t="s">
        <v>54</v>
      </c>
      <c r="G4" s="69" t="s">
        <v>55</v>
      </c>
      <c r="H4" s="62" t="s">
        <v>17</v>
      </c>
      <c r="I4" s="63"/>
      <c r="J4" s="64"/>
      <c r="K4" s="60" t="s">
        <v>59</v>
      </c>
      <c r="L4" s="61"/>
    </row>
    <row r="5" spans="1:12" ht="41.25" thickBot="1">
      <c r="A5" s="66"/>
      <c r="B5" s="68"/>
      <c r="C5" s="70"/>
      <c r="D5" s="70"/>
      <c r="E5" s="70"/>
      <c r="F5" s="70"/>
      <c r="G5" s="70"/>
      <c r="H5" s="11" t="s">
        <v>56</v>
      </c>
      <c r="I5" s="11" t="s">
        <v>57</v>
      </c>
      <c r="J5" s="22" t="s">
        <v>58</v>
      </c>
      <c r="K5" s="32" t="s">
        <v>28</v>
      </c>
      <c r="L5" s="33" t="s">
        <v>29</v>
      </c>
    </row>
    <row r="6" spans="1:12" ht="17.25" customHeight="1">
      <c r="A6" s="21" t="s">
        <v>4</v>
      </c>
      <c r="B6" s="4" t="s">
        <v>11</v>
      </c>
      <c r="C6" s="58">
        <v>233706.61</v>
      </c>
      <c r="D6" s="58">
        <v>6956.01</v>
      </c>
      <c r="E6" s="43">
        <v>653100</v>
      </c>
      <c r="F6" s="43">
        <v>163200</v>
      </c>
      <c r="G6" s="58">
        <v>16212.59</v>
      </c>
      <c r="H6" s="13">
        <f>G6/E6*100</f>
        <v>2.4824054509263513</v>
      </c>
      <c r="I6" s="13">
        <f>G6/F6*100</f>
        <v>9.934185049019607</v>
      </c>
      <c r="J6" s="25">
        <f>G6/D6*100</f>
        <v>233.07312669188227</v>
      </c>
      <c r="K6" s="3">
        <f aca="true" t="shared" si="0" ref="K6:K19">G6/$G$19*100</f>
        <v>25.563199288570456</v>
      </c>
      <c r="L6" s="3">
        <f aca="true" t="shared" si="1" ref="L6:L28">G6/$G$28*100</f>
        <v>0.7086257932849616</v>
      </c>
    </row>
    <row r="7" spans="1:12" ht="15" customHeight="1">
      <c r="A7" s="17" t="s">
        <v>31</v>
      </c>
      <c r="B7" s="6" t="s">
        <v>32</v>
      </c>
      <c r="C7" s="44">
        <f>891151.13+0.3</f>
        <v>891151.43</v>
      </c>
      <c r="D7" s="44">
        <v>72333.71</v>
      </c>
      <c r="E7" s="44">
        <v>818200</v>
      </c>
      <c r="F7" s="44">
        <v>204400</v>
      </c>
      <c r="G7" s="44">
        <v>34720.47</v>
      </c>
      <c r="H7" s="23">
        <f aca="true" t="shared" si="2" ref="H7:H28">G7/E7*100</f>
        <v>4.243518699584454</v>
      </c>
      <c r="I7" s="23">
        <f aca="true" t="shared" si="3" ref="I7:I28">G7/F7*100</f>
        <v>16.9865313111546</v>
      </c>
      <c r="J7" s="26">
        <f aca="true" t="shared" si="4" ref="J7:J28">G7/D7*100</f>
        <v>48.00039981358622</v>
      </c>
      <c r="K7" s="3">
        <f t="shared" si="0"/>
        <v>54.745496802351255</v>
      </c>
      <c r="L7" s="3">
        <f t="shared" si="1"/>
        <v>1.5175749585338745</v>
      </c>
    </row>
    <row r="8" spans="1:12" ht="16.5" customHeight="1">
      <c r="A8" s="17" t="s">
        <v>2</v>
      </c>
      <c r="B8" s="6" t="s">
        <v>12</v>
      </c>
      <c r="C8" s="44">
        <v>30360.78</v>
      </c>
      <c r="D8" s="44">
        <v>51.97</v>
      </c>
      <c r="E8" s="44">
        <v>43100</v>
      </c>
      <c r="F8" s="44">
        <v>2400</v>
      </c>
      <c r="G8" s="44">
        <v>428.57</v>
      </c>
      <c r="H8" s="23">
        <f t="shared" si="2"/>
        <v>0.9943619489559165</v>
      </c>
      <c r="I8" s="23">
        <f t="shared" si="3"/>
        <v>17.857083333333332</v>
      </c>
      <c r="J8" s="34">
        <f t="shared" si="4"/>
        <v>824.6488358668463</v>
      </c>
      <c r="K8" s="3">
        <f t="shared" si="0"/>
        <v>0.6757476947916798</v>
      </c>
      <c r="L8" s="3">
        <f t="shared" si="1"/>
        <v>0.018732093775771542</v>
      </c>
    </row>
    <row r="9" spans="1:12" ht="15" customHeight="1">
      <c r="A9" s="17" t="s">
        <v>3</v>
      </c>
      <c r="B9" s="6" t="s">
        <v>36</v>
      </c>
      <c r="C9" s="44">
        <v>660219.26</v>
      </c>
      <c r="D9" s="44">
        <v>3232.55</v>
      </c>
      <c r="E9" s="44">
        <v>1106800</v>
      </c>
      <c r="F9" s="44">
        <v>236500</v>
      </c>
      <c r="G9" s="44">
        <v>2128.8</v>
      </c>
      <c r="H9" s="23">
        <f t="shared" si="2"/>
        <v>0.1923382724972895</v>
      </c>
      <c r="I9" s="23">
        <f t="shared" si="3"/>
        <v>0.9001268498942918</v>
      </c>
      <c r="J9" s="26">
        <f t="shared" si="4"/>
        <v>65.85512985104639</v>
      </c>
      <c r="K9" s="3">
        <f t="shared" si="0"/>
        <v>3.3565851381863596</v>
      </c>
      <c r="L9" s="3">
        <f t="shared" si="1"/>
        <v>0.09304636635756694</v>
      </c>
    </row>
    <row r="10" spans="1:12" ht="15.75" customHeight="1">
      <c r="A10" s="17" t="s">
        <v>18</v>
      </c>
      <c r="B10" s="6" t="s">
        <v>19</v>
      </c>
      <c r="C10" s="44">
        <v>1660</v>
      </c>
      <c r="D10" s="44">
        <v>0</v>
      </c>
      <c r="E10" s="44">
        <v>1200</v>
      </c>
      <c r="F10" s="44">
        <v>300</v>
      </c>
      <c r="G10" s="44">
        <v>0</v>
      </c>
      <c r="H10" s="23">
        <f t="shared" si="2"/>
        <v>0</v>
      </c>
      <c r="I10" s="23">
        <f t="shared" si="3"/>
        <v>0</v>
      </c>
      <c r="J10" s="26" t="e">
        <f t="shared" si="4"/>
        <v>#DIV/0!</v>
      </c>
      <c r="K10" s="3">
        <f t="shared" si="0"/>
        <v>0</v>
      </c>
      <c r="L10" s="3">
        <f t="shared" si="1"/>
        <v>0</v>
      </c>
    </row>
    <row r="11" spans="1:12" ht="12.75" customHeight="1">
      <c r="A11" s="17" t="s">
        <v>7</v>
      </c>
      <c r="B11" s="6" t="s">
        <v>60</v>
      </c>
      <c r="C11" s="44">
        <v>215000</v>
      </c>
      <c r="D11" s="44">
        <v>0</v>
      </c>
      <c r="E11" s="44">
        <v>215000</v>
      </c>
      <c r="F11" s="44">
        <v>215000</v>
      </c>
      <c r="G11" s="44">
        <v>0</v>
      </c>
      <c r="H11" s="23">
        <f t="shared" si="2"/>
        <v>0</v>
      </c>
      <c r="I11" s="23">
        <f t="shared" si="3"/>
        <v>0</v>
      </c>
      <c r="J11" s="26" t="e">
        <f t="shared" si="4"/>
        <v>#DIV/0!</v>
      </c>
      <c r="K11" s="3">
        <f t="shared" si="0"/>
        <v>0</v>
      </c>
      <c r="L11" s="3">
        <f t="shared" si="1"/>
        <v>0</v>
      </c>
    </row>
    <row r="12" spans="1:12" ht="18.75" customHeight="1">
      <c r="A12" s="17" t="s">
        <v>25</v>
      </c>
      <c r="B12" s="6" t="s">
        <v>33</v>
      </c>
      <c r="C12" s="44">
        <v>35036.66</v>
      </c>
      <c r="D12" s="44">
        <v>792.52</v>
      </c>
      <c r="E12" s="44">
        <v>10000</v>
      </c>
      <c r="F12" s="44">
        <v>2500</v>
      </c>
      <c r="G12" s="44">
        <v>888</v>
      </c>
      <c r="H12" s="23">
        <f t="shared" si="2"/>
        <v>8.88</v>
      </c>
      <c r="I12" s="23">
        <f t="shared" si="3"/>
        <v>35.52</v>
      </c>
      <c r="J12" s="26">
        <f t="shared" si="4"/>
        <v>112.04764548528745</v>
      </c>
      <c r="K12" s="3">
        <f t="shared" si="0"/>
        <v>1.4001538907879965</v>
      </c>
      <c r="L12" s="3">
        <f t="shared" si="1"/>
        <v>0.038813027680157576</v>
      </c>
    </row>
    <row r="13" spans="1:12" ht="15.75" customHeight="1">
      <c r="A13" s="17" t="s">
        <v>26</v>
      </c>
      <c r="B13" s="6" t="s">
        <v>27</v>
      </c>
      <c r="C13" s="44">
        <v>31706.57</v>
      </c>
      <c r="D13" s="44">
        <v>0</v>
      </c>
      <c r="E13" s="44">
        <v>25100</v>
      </c>
      <c r="F13" s="44">
        <v>6200</v>
      </c>
      <c r="G13" s="44">
        <v>9043.17</v>
      </c>
      <c r="H13" s="23">
        <f t="shared" si="2"/>
        <v>36.02856573705179</v>
      </c>
      <c r="I13" s="23">
        <f t="shared" si="3"/>
        <v>145.8575806451613</v>
      </c>
      <c r="J13" s="26" t="e">
        <f t="shared" si="4"/>
        <v>#DIV/0!</v>
      </c>
      <c r="K13" s="3">
        <f t="shared" si="0"/>
        <v>14.258817185312259</v>
      </c>
      <c r="L13" s="3">
        <f t="shared" si="1"/>
        <v>0.3952621706378047</v>
      </c>
    </row>
    <row r="14" spans="1:12" ht="15.75" customHeight="1" hidden="1">
      <c r="A14" s="18" t="s">
        <v>42</v>
      </c>
      <c r="B14" s="6" t="s">
        <v>41</v>
      </c>
      <c r="C14" s="45">
        <v>0</v>
      </c>
      <c r="D14" s="45">
        <v>0</v>
      </c>
      <c r="E14" s="45">
        <v>0</v>
      </c>
      <c r="F14" s="45">
        <v>0</v>
      </c>
      <c r="G14" s="45">
        <v>0</v>
      </c>
      <c r="H14" s="23" t="e">
        <f t="shared" si="2"/>
        <v>#DIV/0!</v>
      </c>
      <c r="I14" s="23" t="e">
        <f t="shared" si="3"/>
        <v>#DIV/0!</v>
      </c>
      <c r="J14" s="26" t="e">
        <f t="shared" si="4"/>
        <v>#DIV/0!</v>
      </c>
      <c r="K14" s="3">
        <f t="shared" si="0"/>
        <v>0</v>
      </c>
      <c r="L14" s="3">
        <f t="shared" si="1"/>
        <v>0</v>
      </c>
    </row>
    <row r="15" spans="1:12" ht="15.75" customHeight="1" hidden="1">
      <c r="A15" s="18" t="s">
        <v>43</v>
      </c>
      <c r="B15" s="6" t="s">
        <v>44</v>
      </c>
      <c r="C15" s="45">
        <v>0</v>
      </c>
      <c r="D15" s="45">
        <v>0</v>
      </c>
      <c r="E15" s="45">
        <v>0</v>
      </c>
      <c r="F15" s="45">
        <v>0</v>
      </c>
      <c r="G15" s="45">
        <v>0</v>
      </c>
      <c r="H15" s="23" t="e">
        <f t="shared" si="2"/>
        <v>#DIV/0!</v>
      </c>
      <c r="I15" s="23" t="e">
        <f t="shared" si="3"/>
        <v>#DIV/0!</v>
      </c>
      <c r="J15" s="26" t="e">
        <f t="shared" si="4"/>
        <v>#DIV/0!</v>
      </c>
      <c r="K15" s="3">
        <f t="shared" si="0"/>
        <v>0</v>
      </c>
      <c r="L15" s="3">
        <f t="shared" si="1"/>
        <v>0</v>
      </c>
    </row>
    <row r="16" spans="1:12" ht="14.25" customHeight="1" thickBot="1">
      <c r="A16" s="18" t="s">
        <v>37</v>
      </c>
      <c r="B16" s="6" t="s">
        <v>38</v>
      </c>
      <c r="C16" s="45">
        <v>0</v>
      </c>
      <c r="D16" s="45">
        <v>0</v>
      </c>
      <c r="E16" s="45">
        <v>0</v>
      </c>
      <c r="F16" s="45">
        <v>0</v>
      </c>
      <c r="G16" s="45">
        <v>0</v>
      </c>
      <c r="H16" s="23" t="e">
        <f t="shared" si="2"/>
        <v>#DIV/0!</v>
      </c>
      <c r="I16" s="23" t="e">
        <f t="shared" si="3"/>
        <v>#DIV/0!</v>
      </c>
      <c r="J16" s="26" t="e">
        <f t="shared" si="4"/>
        <v>#DIV/0!</v>
      </c>
      <c r="K16" s="3">
        <f t="shared" si="0"/>
        <v>0</v>
      </c>
      <c r="L16" s="3">
        <f t="shared" si="1"/>
        <v>0</v>
      </c>
    </row>
    <row r="17" spans="1:12" ht="14.25" customHeight="1" hidden="1">
      <c r="A17" s="54" t="s">
        <v>39</v>
      </c>
      <c r="B17" s="6" t="s">
        <v>40</v>
      </c>
      <c r="C17" s="45">
        <v>0</v>
      </c>
      <c r="D17" s="45">
        <v>0</v>
      </c>
      <c r="E17" s="45">
        <v>0</v>
      </c>
      <c r="F17" s="45">
        <v>0</v>
      </c>
      <c r="G17" s="45">
        <v>0</v>
      </c>
      <c r="H17" s="23" t="e">
        <f t="shared" si="2"/>
        <v>#DIV/0!</v>
      </c>
      <c r="I17" s="23" t="e">
        <f t="shared" si="3"/>
        <v>#DIV/0!</v>
      </c>
      <c r="J17" s="26" t="e">
        <f t="shared" si="4"/>
        <v>#DIV/0!</v>
      </c>
      <c r="K17" s="3">
        <f t="shared" si="0"/>
        <v>0</v>
      </c>
      <c r="L17" s="3">
        <f t="shared" si="1"/>
        <v>0</v>
      </c>
    </row>
    <row r="18" spans="1:12" ht="17.25" customHeight="1" hidden="1" thickBot="1">
      <c r="A18" s="19" t="s">
        <v>10</v>
      </c>
      <c r="B18" s="12" t="s">
        <v>13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23" t="e">
        <f t="shared" si="2"/>
        <v>#DIV/0!</v>
      </c>
      <c r="I18" s="23" t="e">
        <f t="shared" si="3"/>
        <v>#DIV/0!</v>
      </c>
      <c r="J18" s="26" t="e">
        <f t="shared" si="4"/>
        <v>#DIV/0!</v>
      </c>
      <c r="K18" s="3">
        <f t="shared" si="0"/>
        <v>0</v>
      </c>
      <c r="L18" s="3">
        <f t="shared" si="1"/>
        <v>0</v>
      </c>
    </row>
    <row r="19" spans="1:12" ht="18" customHeight="1" thickBot="1">
      <c r="A19" s="36" t="s">
        <v>30</v>
      </c>
      <c r="B19" s="37"/>
      <c r="C19" s="47">
        <f>SUM(C6:C18)</f>
        <v>2098841.31</v>
      </c>
      <c r="D19" s="47">
        <f>SUM(D6:D18)</f>
        <v>83366.76000000001</v>
      </c>
      <c r="E19" s="47">
        <f>SUM(E6:E18)</f>
        <v>2872500</v>
      </c>
      <c r="F19" s="47">
        <f>SUM(F6:F18)</f>
        <v>830500</v>
      </c>
      <c r="G19" s="47">
        <f>SUM(G6:G18)</f>
        <v>63421.6</v>
      </c>
      <c r="H19" s="38">
        <f t="shared" si="2"/>
        <v>2.2078885987815493</v>
      </c>
      <c r="I19" s="38">
        <f t="shared" si="3"/>
        <v>7.636556291390728</v>
      </c>
      <c r="J19" s="39">
        <f t="shared" si="4"/>
        <v>76.07540463369332</v>
      </c>
      <c r="K19" s="30">
        <f t="shared" si="0"/>
        <v>100</v>
      </c>
      <c r="L19" s="30">
        <f t="shared" si="1"/>
        <v>2.7720544102701368</v>
      </c>
    </row>
    <row r="20" spans="1:12" ht="13.5">
      <c r="A20" s="20" t="s">
        <v>14</v>
      </c>
      <c r="B20" s="4" t="s">
        <v>15</v>
      </c>
      <c r="C20" s="43">
        <v>6344800</v>
      </c>
      <c r="D20" s="43">
        <v>1815620</v>
      </c>
      <c r="E20" s="43">
        <v>7558400</v>
      </c>
      <c r="F20" s="43">
        <v>2164950</v>
      </c>
      <c r="G20" s="43">
        <v>2164950</v>
      </c>
      <c r="H20" s="24">
        <f t="shared" si="2"/>
        <v>28.642966765453004</v>
      </c>
      <c r="I20" s="24">
        <f t="shared" si="3"/>
        <v>100</v>
      </c>
      <c r="J20" s="29">
        <f t="shared" si="4"/>
        <v>119.24025952567168</v>
      </c>
      <c r="L20" s="3">
        <f t="shared" si="1"/>
        <v>94.62642373441119</v>
      </c>
    </row>
    <row r="21" spans="1:12" ht="16.5" customHeight="1">
      <c r="A21" s="18" t="s">
        <v>16</v>
      </c>
      <c r="B21" s="6" t="s">
        <v>9</v>
      </c>
      <c r="C21" s="45">
        <v>3162100</v>
      </c>
      <c r="D21" s="45">
        <v>15408</v>
      </c>
      <c r="E21" s="45">
        <v>3147600</v>
      </c>
      <c r="F21" s="45">
        <v>46225</v>
      </c>
      <c r="G21" s="45">
        <v>15575</v>
      </c>
      <c r="H21" s="23">
        <f t="shared" si="2"/>
        <v>0.4948214512644555</v>
      </c>
      <c r="I21" s="23">
        <f t="shared" si="3"/>
        <v>33.69388858842618</v>
      </c>
      <c r="J21" s="26">
        <f t="shared" si="4"/>
        <v>101.08385254413292</v>
      </c>
      <c r="L21" s="3">
        <f t="shared" si="1"/>
        <v>0.6807577771604214</v>
      </c>
    </row>
    <row r="22" spans="1:12" ht="16.5" customHeight="1">
      <c r="A22" s="17" t="s">
        <v>8</v>
      </c>
      <c r="B22" s="6" t="s">
        <v>22</v>
      </c>
      <c r="C22" s="44">
        <v>157620</v>
      </c>
      <c r="D22" s="44">
        <v>40795</v>
      </c>
      <c r="E22" s="44">
        <v>157600</v>
      </c>
      <c r="F22" s="44">
        <v>42025</v>
      </c>
      <c r="G22" s="44">
        <v>43945</v>
      </c>
      <c r="H22" s="23">
        <f t="shared" si="2"/>
        <v>27.88388324873096</v>
      </c>
      <c r="I22" s="23">
        <f t="shared" si="3"/>
        <v>104.56870910172515</v>
      </c>
      <c r="J22" s="26">
        <f t="shared" si="4"/>
        <v>107.72153450177717</v>
      </c>
      <c r="L22" s="3">
        <f t="shared" si="1"/>
        <v>1.9207640781582485</v>
      </c>
    </row>
    <row r="23" spans="1:12" ht="16.5" customHeight="1">
      <c r="A23" s="18" t="s">
        <v>23</v>
      </c>
      <c r="B23" s="7" t="s">
        <v>24</v>
      </c>
      <c r="C23" s="45">
        <v>2228289.14</v>
      </c>
      <c r="D23" s="45">
        <v>0</v>
      </c>
      <c r="E23" s="45">
        <v>184900</v>
      </c>
      <c r="F23" s="45">
        <v>55500</v>
      </c>
      <c r="G23" s="45">
        <v>0</v>
      </c>
      <c r="H23" s="23">
        <f t="shared" si="2"/>
        <v>0</v>
      </c>
      <c r="I23" s="35">
        <f t="shared" si="3"/>
        <v>0</v>
      </c>
      <c r="J23" s="42" t="e">
        <f t="shared" si="4"/>
        <v>#DIV/0!</v>
      </c>
      <c r="L23" s="3">
        <f t="shared" si="1"/>
        <v>0</v>
      </c>
    </row>
    <row r="24" spans="1:12" ht="16.5" customHeight="1">
      <c r="A24" s="18" t="s">
        <v>34</v>
      </c>
      <c r="B24" s="7" t="s">
        <v>35</v>
      </c>
      <c r="C24" s="45">
        <v>3000</v>
      </c>
      <c r="D24" s="45">
        <v>0</v>
      </c>
      <c r="E24" s="45">
        <v>7000</v>
      </c>
      <c r="F24" s="45">
        <v>7000</v>
      </c>
      <c r="G24" s="45">
        <v>0</v>
      </c>
      <c r="H24" s="23">
        <f t="shared" si="2"/>
        <v>0</v>
      </c>
      <c r="I24" s="35">
        <f t="shared" si="3"/>
        <v>0</v>
      </c>
      <c r="J24" s="42" t="e">
        <f t="shared" si="4"/>
        <v>#DIV/0!</v>
      </c>
      <c r="L24" s="3">
        <f t="shared" si="1"/>
        <v>0</v>
      </c>
    </row>
    <row r="25" spans="1:12" ht="16.5" customHeight="1" thickBot="1">
      <c r="A25" s="18" t="s">
        <v>45</v>
      </c>
      <c r="B25" s="7" t="s">
        <v>46</v>
      </c>
      <c r="C25" s="45">
        <v>1000</v>
      </c>
      <c r="D25" s="45">
        <v>1000</v>
      </c>
      <c r="E25" s="45">
        <v>0</v>
      </c>
      <c r="F25" s="45">
        <v>0</v>
      </c>
      <c r="G25" s="45">
        <v>0</v>
      </c>
      <c r="H25" s="23" t="e">
        <f>G25/E25*100</f>
        <v>#DIV/0!</v>
      </c>
      <c r="I25" s="35" t="e">
        <f>G25/F25*100</f>
        <v>#DIV/0!</v>
      </c>
      <c r="J25" s="42">
        <f>G25/D25*100</f>
        <v>0</v>
      </c>
      <c r="L25" s="3">
        <f>G25/$G$28*100</f>
        <v>0</v>
      </c>
    </row>
    <row r="26" spans="1:12" ht="16.5" customHeight="1" hidden="1" thickBot="1">
      <c r="A26" s="19" t="s">
        <v>48</v>
      </c>
      <c r="B26" s="12" t="s">
        <v>47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23" t="e">
        <f t="shared" si="2"/>
        <v>#DIV/0!</v>
      </c>
      <c r="I26" s="35" t="e">
        <f t="shared" si="3"/>
        <v>#DIV/0!</v>
      </c>
      <c r="J26" s="42" t="e">
        <f t="shared" si="4"/>
        <v>#DIV/0!</v>
      </c>
      <c r="L26" s="3">
        <f t="shared" si="1"/>
        <v>0</v>
      </c>
    </row>
    <row r="27" spans="1:12" ht="16.5" customHeight="1" thickBot="1">
      <c r="A27" s="36" t="s">
        <v>5</v>
      </c>
      <c r="B27" s="40"/>
      <c r="C27" s="48">
        <f>SUM(C20:C26)</f>
        <v>11896809.14</v>
      </c>
      <c r="D27" s="48">
        <f>SUM(D20:D26)</f>
        <v>1872823</v>
      </c>
      <c r="E27" s="48">
        <f>SUM(E20:E26)</f>
        <v>11055500</v>
      </c>
      <c r="F27" s="48">
        <f>SUM(F20:F26)</f>
        <v>2315700</v>
      </c>
      <c r="G27" s="48">
        <f>SUM(G20:G26)</f>
        <v>2224470</v>
      </c>
      <c r="H27" s="38">
        <f t="shared" si="2"/>
        <v>20.120935281081813</v>
      </c>
      <c r="I27" s="38">
        <f t="shared" si="3"/>
        <v>96.06037051431532</v>
      </c>
      <c r="J27" s="39">
        <f t="shared" si="4"/>
        <v>118.77630721109256</v>
      </c>
      <c r="K27" s="31"/>
      <c r="L27" s="30">
        <f t="shared" si="1"/>
        <v>97.22794558972986</v>
      </c>
    </row>
    <row r="28" spans="1:12" ht="15.75" customHeight="1" thickBot="1">
      <c r="A28" s="36" t="s">
        <v>6</v>
      </c>
      <c r="B28" s="41"/>
      <c r="C28" s="49">
        <f>C27+C19</f>
        <v>13995650.450000001</v>
      </c>
      <c r="D28" s="49">
        <f>D27+D19</f>
        <v>1956189.76</v>
      </c>
      <c r="E28" s="49">
        <f>E27+E19</f>
        <v>13928000</v>
      </c>
      <c r="F28" s="49">
        <f>F27+F19</f>
        <v>3146200</v>
      </c>
      <c r="G28" s="49">
        <f>G27+G19</f>
        <v>2287891.6</v>
      </c>
      <c r="H28" s="38">
        <f t="shared" si="2"/>
        <v>16.426562320505457</v>
      </c>
      <c r="I28" s="38">
        <f t="shared" si="3"/>
        <v>72.71920411925498</v>
      </c>
      <c r="J28" s="39">
        <f t="shared" si="4"/>
        <v>116.95652675331456</v>
      </c>
      <c r="K28" s="31"/>
      <c r="L28" s="30">
        <f t="shared" si="1"/>
        <v>100</v>
      </c>
    </row>
    <row r="29" spans="1:10" ht="13.5">
      <c r="A29" s="8"/>
      <c r="B29" s="5"/>
      <c r="C29" s="51"/>
      <c r="D29" s="51"/>
      <c r="E29" s="16"/>
      <c r="F29" s="16"/>
      <c r="G29" s="16"/>
      <c r="H29" s="53"/>
      <c r="I29" s="53"/>
      <c r="J29" s="53"/>
    </row>
    <row r="30" spans="1:7" ht="13.5">
      <c r="A30" s="8"/>
      <c r="B30" s="5"/>
      <c r="C30" s="51"/>
      <c r="D30" s="51"/>
      <c r="E30" s="16"/>
      <c r="F30" s="16"/>
      <c r="G30" s="16"/>
    </row>
  </sheetData>
  <sheetProtection/>
  <mergeCells count="10">
    <mergeCell ref="A1:J1"/>
    <mergeCell ref="K4:L4"/>
    <mergeCell ref="H4:J4"/>
    <mergeCell ref="A4:A5"/>
    <mergeCell ref="B4:B5"/>
    <mergeCell ref="C4:C5"/>
    <mergeCell ref="D4:D5"/>
    <mergeCell ref="E4:E5"/>
    <mergeCell ref="F4:F5"/>
    <mergeCell ref="G4:G5"/>
  </mergeCells>
  <printOptions/>
  <pageMargins left="0.1968503937007874" right="0.1968503937007874" top="0.7874015748031497" bottom="0.1968503937007874" header="0.5118110236220472" footer="0.5118110236220472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2023-02-02T09:21:49Z</cp:lastPrinted>
  <dcterms:created xsi:type="dcterms:W3CDTF">2006-03-15T12:48:07Z</dcterms:created>
  <dcterms:modified xsi:type="dcterms:W3CDTF">2023-02-09T13:41:31Z</dcterms:modified>
  <cp:category/>
  <cp:version/>
  <cp:contentType/>
  <cp:contentStatus/>
</cp:coreProperties>
</file>