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220" windowHeight="120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35" i="1" l="1"/>
  <c r="N50" i="1"/>
  <c r="J33" i="1"/>
  <c r="H33" i="1"/>
  <c r="H19" i="1"/>
  <c r="J19" i="1"/>
  <c r="J27" i="1"/>
  <c r="H27" i="1"/>
  <c r="L32" i="1"/>
  <c r="N32" i="1" s="1"/>
  <c r="L22" i="1"/>
  <c r="N22" i="1" s="1"/>
  <c r="H7" i="1"/>
  <c r="N21" i="1" l="1"/>
  <c r="N49" i="1"/>
  <c r="L48" i="1"/>
  <c r="N48" i="1" s="1"/>
  <c r="L47" i="1"/>
  <c r="N47" i="1" s="1"/>
  <c r="L46" i="1"/>
  <c r="N46" i="1" s="1"/>
  <c r="L45" i="1"/>
  <c r="N45" i="1" s="1"/>
  <c r="L44" i="1"/>
  <c r="N44" i="1" s="1"/>
  <c r="L43" i="1"/>
  <c r="N43" i="1" s="1"/>
  <c r="L42" i="1"/>
  <c r="N42" i="1" s="1"/>
  <c r="L41" i="1"/>
  <c r="N41" i="1" s="1"/>
  <c r="L40" i="1"/>
  <c r="N40" i="1" s="1"/>
  <c r="L39" i="1"/>
  <c r="N39" i="1" s="1"/>
  <c r="L38" i="1"/>
  <c r="L37" i="1"/>
  <c r="N37" i="1" s="1"/>
  <c r="L36" i="1"/>
  <c r="N36" i="1" s="1"/>
  <c r="L35" i="1"/>
  <c r="L34" i="1"/>
  <c r="N34" i="1" s="1"/>
  <c r="L33" i="1"/>
  <c r="N33" i="1" s="1"/>
  <c r="L31" i="1"/>
  <c r="N31" i="1" s="1"/>
  <c r="L30" i="1"/>
  <c r="L29" i="1"/>
  <c r="N29" i="1" s="1"/>
  <c r="L28" i="1"/>
  <c r="N28" i="1" s="1"/>
  <c r="L26" i="1"/>
  <c r="N26" i="1" s="1"/>
  <c r="L25" i="1"/>
  <c r="L24" i="1"/>
  <c r="N24" i="1" s="1"/>
  <c r="L21" i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1" i="1"/>
  <c r="N11" i="1" s="1"/>
  <c r="L10" i="1"/>
  <c r="N10" i="1" s="1"/>
  <c r="L9" i="1"/>
  <c r="N9" i="1" s="1"/>
  <c r="L8" i="1"/>
  <c r="N8" i="1" s="1"/>
  <c r="H35" i="1"/>
  <c r="L27" i="1"/>
  <c r="J23" i="1"/>
  <c r="J12" i="1"/>
  <c r="L12" i="1" s="1"/>
  <c r="J7" i="1"/>
  <c r="L7" i="1" s="1"/>
  <c r="N7" i="1" s="1"/>
  <c r="H23" i="1"/>
  <c r="H12" i="1"/>
  <c r="H51" i="1" s="1"/>
  <c r="L23" i="1" l="1"/>
  <c r="J51" i="1"/>
  <c r="L51" i="1" s="1"/>
  <c r="N35" i="1"/>
  <c r="N27" i="1"/>
  <c r="N23" i="1"/>
  <c r="N12" i="1"/>
  <c r="N51" i="1" l="1"/>
</calcChain>
</file>

<file path=xl/sharedStrings.xml><?xml version="1.0" encoding="utf-8"?>
<sst xmlns="http://schemas.openxmlformats.org/spreadsheetml/2006/main" count="109" uniqueCount="104">
  <si>
    <t>Приложение №1</t>
  </si>
  <si>
    <t>Оперативный отчет о выполнении муниципальной программы</t>
  </si>
  <si>
    <t>Исполнитель: главный бухгалтер Базуева В.П.</t>
  </si>
  <si>
    <t>№ п/п</t>
  </si>
  <si>
    <t>Наименование программы, мероприятия с указанием порядкового номера</t>
  </si>
  <si>
    <t>Объем финансирования по муниципальной программе (тыс.руб.)</t>
  </si>
  <si>
    <t>Профинансировано (тыс.руб.)</t>
  </si>
  <si>
    <t>Выполнено (тыс.руб.)</t>
  </si>
  <si>
    <t>1.</t>
  </si>
  <si>
    <t>Подпрограмма "Сохранение и развитие культуры, молодежной политики, физической культуры и спорта"</t>
  </si>
  <si>
    <t>1.1.</t>
  </si>
  <si>
    <t>Содержание Дома Культуры</t>
  </si>
  <si>
    <t>1.2.</t>
  </si>
  <si>
    <t>Содержание библиотек</t>
  </si>
  <si>
    <t>1.3.</t>
  </si>
  <si>
    <t>Организация и проведение культурно-массовых мероприятий</t>
  </si>
  <si>
    <t>1.4.</t>
  </si>
  <si>
    <t>Организация и проведение мероприятий для детей и молодежи</t>
  </si>
  <si>
    <t>Подпрограмма "Обеспечение устойчивого функционированияч жилищно-коммунального хозяйства"</t>
  </si>
  <si>
    <t>2.1.</t>
  </si>
  <si>
    <t>Взносы на капитальный ремонт общего имущества в многоквартирном доме некомерческой организации "Фонд капитального ремонта многоквартирных домов Ленинградской области"</t>
  </si>
  <si>
    <t>2.2.</t>
  </si>
  <si>
    <t>Мероприятия в области жилищного хозяйства</t>
  </si>
  <si>
    <t>2.3.</t>
  </si>
  <si>
    <t>Содержание объектов водоснабжения и водоотведения</t>
  </si>
  <si>
    <t>2.4.</t>
  </si>
  <si>
    <t>Ремонт объектов водоснабжения и водоотведения</t>
  </si>
  <si>
    <t>2.5.</t>
  </si>
  <si>
    <t>Прочие мероприятия в области коммунального хозяйства</t>
  </si>
  <si>
    <t>2.6.</t>
  </si>
  <si>
    <t>Уставный фонд муниципальных унитарных предприятий, в том числе в рамках бюджетных инвестиций</t>
  </si>
  <si>
    <t>3.</t>
  </si>
  <si>
    <t>Подпрограмма "Дорожное хозяйство"</t>
  </si>
  <si>
    <t>3.1.</t>
  </si>
  <si>
    <t>Содержание дорог общего пользования местного значения и искусственных сооружений на них</t>
  </si>
  <si>
    <t>3.2.</t>
  </si>
  <si>
    <t>Ремонт дорог общего пользования местного значения и искусственных тсооружений на них</t>
  </si>
  <si>
    <t>4.</t>
  </si>
  <si>
    <t>Подпрограмма "Безопасность"</t>
  </si>
  <si>
    <t>4.1.</t>
  </si>
  <si>
    <t>Мероприятия по укреплению пожарной безопасности, предупреждению и ликвидации последствий ЧС</t>
  </si>
  <si>
    <t>4.2.</t>
  </si>
  <si>
    <t>Резервный фонд администрации муниципального образования по ликвидации чрезвычайных ситуаций</t>
  </si>
  <si>
    <t>4.3.</t>
  </si>
  <si>
    <t>Мероприятия по укреплению общественного порядка противодействия экстремизму и терроризму</t>
  </si>
  <si>
    <t>5.</t>
  </si>
  <si>
    <t>Подпрограмма "Благоустройство территории"</t>
  </si>
  <si>
    <t>5.1.</t>
  </si>
  <si>
    <t>Ремонт и содержание уличного освещения</t>
  </si>
  <si>
    <t>5.2.</t>
  </si>
  <si>
    <t>Содержание и уборка кладбищ и захоронений</t>
  </si>
  <si>
    <t>5.3.</t>
  </si>
  <si>
    <t>Содержание и уборка мест воинских захоронений</t>
  </si>
  <si>
    <t>5.4.</t>
  </si>
  <si>
    <t>Прочие мероприятия в области благоустройства</t>
  </si>
  <si>
    <t>6.</t>
  </si>
  <si>
    <t>Подпрограмма "Землеустройство и землепользование"</t>
  </si>
  <si>
    <t>6.1.</t>
  </si>
  <si>
    <t>Оформление земельных участков в муниципальную собственность</t>
  </si>
  <si>
    <t xml:space="preserve">7. </t>
  </si>
  <si>
    <t>Муниципальное управление</t>
  </si>
  <si>
    <t>7.1.</t>
  </si>
  <si>
    <t>Содержание представительных органов</t>
  </si>
  <si>
    <t>7.2.</t>
  </si>
  <si>
    <t xml:space="preserve">Содержание исполнительных органов </t>
  </si>
  <si>
    <t>7.3</t>
  </si>
  <si>
    <t>7.4</t>
  </si>
  <si>
    <t>Осуществление первичного воинского учета</t>
  </si>
  <si>
    <t>7.5.</t>
  </si>
  <si>
    <t>Расходы на осуществление отдельного государственного полномочия ЛО в сфере административных правоотношений</t>
  </si>
  <si>
    <t>Пенсия за выслугу лет муниципальным смлужащим</t>
  </si>
  <si>
    <t>7.6.</t>
  </si>
  <si>
    <t>7.7.</t>
  </si>
  <si>
    <t>Формирование, исполнение и контроль за исполнением бюджета поселения</t>
  </si>
  <si>
    <t>7.8.</t>
  </si>
  <si>
    <t>Осуществление  внешнего муниципального финансового контроля</t>
  </si>
  <si>
    <t>7.9.</t>
  </si>
  <si>
    <t>Осуществление  внутреннего муниципального контроля</t>
  </si>
  <si>
    <t>7.10.</t>
  </si>
  <si>
    <t>Контроль в сфере жилищного хозяйства</t>
  </si>
  <si>
    <t>7.11</t>
  </si>
  <si>
    <t>Осуществление муниципального земельного контроля</t>
  </si>
  <si>
    <t>7.12.</t>
  </si>
  <si>
    <t>Проведение мероприятий общемуниципального хозяйства</t>
  </si>
  <si>
    <t>7.13.</t>
  </si>
  <si>
    <t>Обслуживание внутреннего долга</t>
  </si>
  <si>
    <t>Всего</t>
  </si>
  <si>
    <t>Исполнение %</t>
  </si>
  <si>
    <t>"Устойчивое развитие территории муниципального образования Черновское сельское поселение Сланцевского муниципального района Ленинградской области" на период 2018-2020гг за 2018 год</t>
  </si>
  <si>
    <t>Примечаение</t>
  </si>
  <si>
    <t>Все запланированные мероприятия выполнены в полном объеме</t>
  </si>
  <si>
    <t>3.3.</t>
  </si>
  <si>
    <t>Реализация Проекта организации дорожного движения на автомробильных дорогах местнеого значения</t>
  </si>
  <si>
    <t>Из-за погодных условий, нра очистку проезжей части дорог от снега, требовалось ассигнований в меньшем объеме</t>
  </si>
  <si>
    <t>Приобретен и установлен дорожный знак. Все запланированные мероприятия выполнены.</t>
  </si>
  <si>
    <t>За обучение по пожарно-техническому минимуму документы на оплату поступили плсле отчетного периода, оплата будет произведена в 1 квартале 2019г.</t>
  </si>
  <si>
    <t>Изготовалены брошюры. Оплата будет в 1 квартале 2019г.</t>
  </si>
  <si>
    <t>5.5.</t>
  </si>
  <si>
    <t>Организация ритуальных услуг в части создания специализированной службы по вопросам похоронного дела</t>
  </si>
  <si>
    <t>8.</t>
  </si>
  <si>
    <t>Поддержка субъектов малого и средного предпринимательства</t>
  </si>
  <si>
    <t>8.1.</t>
  </si>
  <si>
    <t>Поддержка малого и среднего предпринимательства</t>
  </si>
  <si>
    <t>Заключены договора на оформление территориальных зон поселения. Срок выполнения работ в марте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</si>
</sst>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1" fillId="0" borderId="0" xfId="0" applyNumberFormat="1" applyFont="1"/>
    <xf numFmtId="2" fontId="1" fillId="0" borderId="1" xfId="0" applyNumberFormat="1" applyFont="1" applyBorder="1" applyAlignment="1">
      <alignment wrapText="1"/>
    </xf>
    <xf numFmtId="2" fontId="1" fillId="0" borderId="5" xfId="0" applyNumberFormat="1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2" fontId="1" fillId="0" borderId="1" xfId="0" applyNumberFormat="1" applyFont="1" applyBorder="1"/>
    <xf numFmtId="2" fontId="2" fillId="0" borderId="5" xfId="0" applyNumberFormat="1" applyFont="1" applyBorder="1" applyAlignment="1">
      <alignment wrapText="1"/>
    </xf>
    <xf numFmtId="0" fontId="2" fillId="0" borderId="0" xfId="0" applyFont="1"/>
    <xf numFmtId="2" fontId="2" fillId="0" borderId="5" xfId="0" applyNumberFormat="1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1"/>
  <sheetViews>
    <sheetView tabSelected="1" topLeftCell="A13" workbookViewId="0">
      <selection activeCell="A3" sqref="A3:O3"/>
    </sheetView>
  </sheetViews>
  <sheetFormatPr defaultRowHeight="15" x14ac:dyDescent="0.25"/>
  <cols>
    <col min="1" max="7" width="9.140625" style="1"/>
    <col min="8" max="8" width="12.140625" style="1" customWidth="1"/>
    <col min="9" max="9" width="9.140625" style="1" hidden="1" customWidth="1"/>
    <col min="10" max="10" width="9.140625" style="1"/>
    <col min="11" max="11" width="3.140625" style="1" customWidth="1"/>
    <col min="12" max="12" width="9.140625" style="1"/>
    <col min="13" max="13" width="3.7109375" style="1" customWidth="1"/>
    <col min="14" max="14" width="9.140625" style="5"/>
    <col min="15" max="15" width="18.140625" style="12" customWidth="1"/>
    <col min="16" max="16384" width="9.140625" style="1"/>
  </cols>
  <sheetData>
    <row r="2" spans="1:1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O2" s="12" t="s">
        <v>0</v>
      </c>
    </row>
    <row r="3" spans="1:15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20"/>
    </row>
    <row r="4" spans="1:15" ht="29.25" customHeight="1" x14ac:dyDescent="0.25">
      <c r="A4" s="19" t="s">
        <v>88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20"/>
    </row>
    <row r="5" spans="1:15" x14ac:dyDescent="0.25">
      <c r="A5" s="22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5" ht="76.5" customHeight="1" x14ac:dyDescent="0.25">
      <c r="A6" s="2" t="s">
        <v>3</v>
      </c>
      <c r="B6" s="23" t="s">
        <v>4</v>
      </c>
      <c r="C6" s="24"/>
      <c r="D6" s="24"/>
      <c r="E6" s="24"/>
      <c r="F6" s="24"/>
      <c r="G6" s="25"/>
      <c r="H6" s="26" t="s">
        <v>5</v>
      </c>
      <c r="I6" s="27"/>
      <c r="J6" s="23" t="s">
        <v>6</v>
      </c>
      <c r="K6" s="25"/>
      <c r="L6" s="23" t="s">
        <v>7</v>
      </c>
      <c r="M6" s="25"/>
      <c r="N6" s="6" t="s">
        <v>87</v>
      </c>
      <c r="O6" s="6" t="s">
        <v>89</v>
      </c>
    </row>
    <row r="7" spans="1:15" ht="31.5" customHeight="1" x14ac:dyDescent="0.25">
      <c r="A7" s="3" t="s">
        <v>8</v>
      </c>
      <c r="B7" s="14" t="s">
        <v>9</v>
      </c>
      <c r="C7" s="15"/>
      <c r="D7" s="15"/>
      <c r="E7" s="15"/>
      <c r="F7" s="15"/>
      <c r="G7" s="16"/>
      <c r="H7" s="17">
        <f>H8+H9+H10+H11</f>
        <v>2357.9</v>
      </c>
      <c r="I7" s="18"/>
      <c r="J7" s="17">
        <f>J8+J9+J10+J11</f>
        <v>2329.1941500000003</v>
      </c>
      <c r="K7" s="18"/>
      <c r="L7" s="17">
        <f t="shared" ref="L7:L51" si="0">J7</f>
        <v>2329.1941500000003</v>
      </c>
      <c r="M7" s="18"/>
      <c r="N7" s="7">
        <f>L7/H7*100</f>
        <v>98.782567114805559</v>
      </c>
      <c r="O7" s="13"/>
    </row>
    <row r="8" spans="1:15" ht="45.75" x14ac:dyDescent="0.25">
      <c r="A8" s="3" t="s">
        <v>10</v>
      </c>
      <c r="B8" s="14" t="s">
        <v>11</v>
      </c>
      <c r="C8" s="15"/>
      <c r="D8" s="15"/>
      <c r="E8" s="15"/>
      <c r="F8" s="15"/>
      <c r="G8" s="16"/>
      <c r="H8" s="17">
        <v>1729.9</v>
      </c>
      <c r="I8" s="18"/>
      <c r="J8" s="17">
        <v>1703.9295300000001</v>
      </c>
      <c r="K8" s="18"/>
      <c r="L8" s="17">
        <f t="shared" si="0"/>
        <v>1703.9295300000001</v>
      </c>
      <c r="M8" s="18"/>
      <c r="N8" s="10">
        <f t="shared" ref="N8:N51" si="1">L8/H8*100</f>
        <v>98.49872998439217</v>
      </c>
      <c r="O8" s="11" t="s">
        <v>90</v>
      </c>
    </row>
    <row r="9" spans="1:15" ht="45.75" x14ac:dyDescent="0.25">
      <c r="A9" s="3" t="s">
        <v>12</v>
      </c>
      <c r="B9" s="14" t="s">
        <v>13</v>
      </c>
      <c r="C9" s="15"/>
      <c r="D9" s="15"/>
      <c r="E9" s="15"/>
      <c r="F9" s="15"/>
      <c r="G9" s="16"/>
      <c r="H9" s="17">
        <v>617.6</v>
      </c>
      <c r="I9" s="18"/>
      <c r="J9" s="17">
        <v>614.86461999999995</v>
      </c>
      <c r="K9" s="18"/>
      <c r="L9" s="17">
        <f t="shared" si="0"/>
        <v>614.86461999999995</v>
      </c>
      <c r="M9" s="18"/>
      <c r="N9" s="10">
        <f t="shared" si="1"/>
        <v>99.55709520725388</v>
      </c>
      <c r="O9" s="11" t="s">
        <v>90</v>
      </c>
    </row>
    <row r="10" spans="1:15" ht="30" customHeight="1" x14ac:dyDescent="0.25">
      <c r="A10" s="3" t="s">
        <v>14</v>
      </c>
      <c r="B10" s="14" t="s">
        <v>15</v>
      </c>
      <c r="C10" s="15"/>
      <c r="D10" s="15"/>
      <c r="E10" s="15"/>
      <c r="F10" s="15"/>
      <c r="G10" s="16"/>
      <c r="H10" s="17">
        <v>7.5</v>
      </c>
      <c r="I10" s="18"/>
      <c r="J10" s="17">
        <v>7.5</v>
      </c>
      <c r="K10" s="18"/>
      <c r="L10" s="17">
        <f t="shared" si="0"/>
        <v>7.5</v>
      </c>
      <c r="M10" s="18"/>
      <c r="N10" s="10">
        <f t="shared" si="1"/>
        <v>100</v>
      </c>
      <c r="O10" s="13"/>
    </row>
    <row r="11" spans="1:15" ht="30" customHeight="1" x14ac:dyDescent="0.25">
      <c r="A11" s="3" t="s">
        <v>16</v>
      </c>
      <c r="B11" s="14" t="s">
        <v>17</v>
      </c>
      <c r="C11" s="15"/>
      <c r="D11" s="15"/>
      <c r="E11" s="15"/>
      <c r="F11" s="15"/>
      <c r="G11" s="16"/>
      <c r="H11" s="17">
        <v>2.9</v>
      </c>
      <c r="I11" s="18"/>
      <c r="J11" s="17">
        <v>2.9</v>
      </c>
      <c r="K11" s="18"/>
      <c r="L11" s="17">
        <f t="shared" si="0"/>
        <v>2.9</v>
      </c>
      <c r="M11" s="18"/>
      <c r="N11" s="10">
        <f t="shared" si="1"/>
        <v>100</v>
      </c>
      <c r="O11" s="13"/>
    </row>
    <row r="12" spans="1:15" ht="49.5" customHeight="1" x14ac:dyDescent="0.25">
      <c r="A12" s="3">
        <v>2</v>
      </c>
      <c r="B12" s="14" t="s">
        <v>18</v>
      </c>
      <c r="C12" s="15"/>
      <c r="D12" s="15"/>
      <c r="E12" s="15"/>
      <c r="F12" s="15"/>
      <c r="G12" s="16"/>
      <c r="H12" s="17">
        <f>H18+H17+H16+H15+H14+H13</f>
        <v>129.5</v>
      </c>
      <c r="I12" s="18"/>
      <c r="J12" s="17">
        <f>J13+J14+J15+J16+J17+J18</f>
        <v>129.39999999999998</v>
      </c>
      <c r="K12" s="18"/>
      <c r="L12" s="17">
        <f t="shared" si="0"/>
        <v>129.39999999999998</v>
      </c>
      <c r="M12" s="18"/>
      <c r="N12" s="10">
        <f t="shared" si="1"/>
        <v>99.92277992277991</v>
      </c>
      <c r="O12" s="13"/>
    </row>
    <row r="13" spans="1:15" ht="60.75" customHeight="1" x14ac:dyDescent="0.25">
      <c r="A13" s="3" t="s">
        <v>19</v>
      </c>
      <c r="B13" s="14" t="s">
        <v>20</v>
      </c>
      <c r="C13" s="15"/>
      <c r="D13" s="15"/>
      <c r="E13" s="15"/>
      <c r="F13" s="15"/>
      <c r="G13" s="16"/>
      <c r="H13" s="17">
        <v>20.9</v>
      </c>
      <c r="I13" s="18"/>
      <c r="J13" s="17">
        <v>20.9</v>
      </c>
      <c r="K13" s="18"/>
      <c r="L13" s="17">
        <f t="shared" si="0"/>
        <v>20.9</v>
      </c>
      <c r="M13" s="18"/>
      <c r="N13" s="10">
        <f t="shared" si="1"/>
        <v>100</v>
      </c>
      <c r="O13" s="13"/>
    </row>
    <row r="14" spans="1:15" ht="39.75" customHeight="1" x14ac:dyDescent="0.25">
      <c r="A14" s="3" t="s">
        <v>21</v>
      </c>
      <c r="B14" s="14" t="s">
        <v>22</v>
      </c>
      <c r="C14" s="15"/>
      <c r="D14" s="15"/>
      <c r="E14" s="15"/>
      <c r="F14" s="15"/>
      <c r="G14" s="16"/>
      <c r="H14" s="17">
        <v>6.4</v>
      </c>
      <c r="I14" s="18"/>
      <c r="J14" s="17">
        <v>6.3</v>
      </c>
      <c r="K14" s="18"/>
      <c r="L14" s="17">
        <f t="shared" si="0"/>
        <v>6.3</v>
      </c>
      <c r="M14" s="18"/>
      <c r="N14" s="10">
        <f t="shared" si="1"/>
        <v>98.437499999999986</v>
      </c>
      <c r="O14" s="11" t="s">
        <v>90</v>
      </c>
    </row>
    <row r="15" spans="1:15" x14ac:dyDescent="0.25">
      <c r="A15" s="3" t="s">
        <v>23</v>
      </c>
      <c r="B15" s="14" t="s">
        <v>24</v>
      </c>
      <c r="C15" s="15"/>
      <c r="D15" s="15"/>
      <c r="E15" s="15"/>
      <c r="F15" s="15"/>
      <c r="G15" s="16"/>
      <c r="H15" s="17">
        <v>47.6</v>
      </c>
      <c r="I15" s="18"/>
      <c r="J15" s="17">
        <v>47.6</v>
      </c>
      <c r="K15" s="18"/>
      <c r="L15" s="17">
        <f t="shared" si="0"/>
        <v>47.6</v>
      </c>
      <c r="M15" s="18"/>
      <c r="N15" s="10">
        <f t="shared" si="1"/>
        <v>100</v>
      </c>
      <c r="O15" s="13"/>
    </row>
    <row r="16" spans="1:15" x14ac:dyDescent="0.25">
      <c r="A16" s="3" t="s">
        <v>25</v>
      </c>
      <c r="B16" s="14" t="s">
        <v>26</v>
      </c>
      <c r="C16" s="15"/>
      <c r="D16" s="15"/>
      <c r="E16" s="15"/>
      <c r="F16" s="15"/>
      <c r="G16" s="16"/>
      <c r="H16" s="17">
        <v>25.4</v>
      </c>
      <c r="I16" s="18"/>
      <c r="J16" s="17">
        <v>25.4</v>
      </c>
      <c r="K16" s="18"/>
      <c r="L16" s="17">
        <f t="shared" si="0"/>
        <v>25.4</v>
      </c>
      <c r="M16" s="18"/>
      <c r="N16" s="10">
        <f t="shared" si="1"/>
        <v>100</v>
      </c>
      <c r="O16" s="13"/>
    </row>
    <row r="17" spans="1:15" x14ac:dyDescent="0.25">
      <c r="A17" s="3" t="s">
        <v>27</v>
      </c>
      <c r="B17" s="14" t="s">
        <v>28</v>
      </c>
      <c r="C17" s="15"/>
      <c r="D17" s="15"/>
      <c r="E17" s="15"/>
      <c r="F17" s="15"/>
      <c r="G17" s="16"/>
      <c r="H17" s="17">
        <v>0.3</v>
      </c>
      <c r="I17" s="18"/>
      <c r="J17" s="17">
        <v>0.3</v>
      </c>
      <c r="K17" s="18"/>
      <c r="L17" s="17">
        <f t="shared" si="0"/>
        <v>0.3</v>
      </c>
      <c r="M17" s="18"/>
      <c r="N17" s="10">
        <f t="shared" si="1"/>
        <v>100</v>
      </c>
      <c r="O17" s="13"/>
    </row>
    <row r="18" spans="1:15" ht="31.5" customHeight="1" x14ac:dyDescent="0.25">
      <c r="A18" s="3" t="s">
        <v>29</v>
      </c>
      <c r="B18" s="14" t="s">
        <v>30</v>
      </c>
      <c r="C18" s="15"/>
      <c r="D18" s="15"/>
      <c r="E18" s="15"/>
      <c r="F18" s="15"/>
      <c r="G18" s="16"/>
      <c r="H18" s="17">
        <v>28.9</v>
      </c>
      <c r="I18" s="18"/>
      <c r="J18" s="17">
        <v>28.9</v>
      </c>
      <c r="K18" s="18"/>
      <c r="L18" s="17">
        <f t="shared" si="0"/>
        <v>28.9</v>
      </c>
      <c r="M18" s="18"/>
      <c r="N18" s="10">
        <f t="shared" si="1"/>
        <v>100</v>
      </c>
      <c r="O18" s="13"/>
    </row>
    <row r="19" spans="1:15" x14ac:dyDescent="0.25">
      <c r="A19" s="3" t="s">
        <v>31</v>
      </c>
      <c r="B19" s="14" t="s">
        <v>32</v>
      </c>
      <c r="C19" s="15"/>
      <c r="D19" s="15"/>
      <c r="E19" s="15"/>
      <c r="F19" s="15"/>
      <c r="G19" s="16"/>
      <c r="H19" s="17">
        <f>H20+H21+H22</f>
        <v>1348.1760900000002</v>
      </c>
      <c r="I19" s="18"/>
      <c r="J19" s="17">
        <f>J20+J21+J22</f>
        <v>1066.1859099999999</v>
      </c>
      <c r="K19" s="18"/>
      <c r="L19" s="17">
        <f t="shared" si="0"/>
        <v>1066.1859099999999</v>
      </c>
      <c r="M19" s="18"/>
      <c r="N19" s="10">
        <f t="shared" si="1"/>
        <v>79.083579504810814</v>
      </c>
      <c r="O19" s="13"/>
    </row>
    <row r="20" spans="1:15" ht="66" customHeight="1" x14ac:dyDescent="0.25">
      <c r="A20" s="3" t="s">
        <v>33</v>
      </c>
      <c r="B20" s="14" t="s">
        <v>34</v>
      </c>
      <c r="C20" s="15"/>
      <c r="D20" s="15"/>
      <c r="E20" s="15"/>
      <c r="F20" s="15"/>
      <c r="G20" s="16"/>
      <c r="H20" s="17">
        <v>168.2</v>
      </c>
      <c r="I20" s="18"/>
      <c r="J20" s="17">
        <v>72</v>
      </c>
      <c r="K20" s="18"/>
      <c r="L20" s="17">
        <f t="shared" si="0"/>
        <v>72</v>
      </c>
      <c r="M20" s="18"/>
      <c r="N20" s="10">
        <f t="shared" si="1"/>
        <v>42.806183115338889</v>
      </c>
      <c r="O20" s="11" t="s">
        <v>93</v>
      </c>
    </row>
    <row r="21" spans="1:15" ht="37.5" customHeight="1" x14ac:dyDescent="0.25">
      <c r="A21" s="3" t="s">
        <v>35</v>
      </c>
      <c r="B21" s="14" t="s">
        <v>36</v>
      </c>
      <c r="C21" s="15"/>
      <c r="D21" s="15"/>
      <c r="E21" s="15"/>
      <c r="F21" s="15"/>
      <c r="G21" s="16"/>
      <c r="H21" s="17">
        <v>1129.07609</v>
      </c>
      <c r="I21" s="18"/>
      <c r="J21" s="17">
        <v>982.88090999999997</v>
      </c>
      <c r="K21" s="18"/>
      <c r="L21" s="17">
        <f t="shared" si="0"/>
        <v>982.88090999999997</v>
      </c>
      <c r="M21" s="18"/>
      <c r="N21" s="10">
        <f t="shared" si="1"/>
        <v>87.051786740077006</v>
      </c>
      <c r="O21" s="11" t="s">
        <v>90</v>
      </c>
    </row>
    <row r="22" spans="1:15" ht="57.75" customHeight="1" x14ac:dyDescent="0.25">
      <c r="A22" s="3" t="s">
        <v>91</v>
      </c>
      <c r="B22" s="14" t="s">
        <v>92</v>
      </c>
      <c r="C22" s="15"/>
      <c r="D22" s="15"/>
      <c r="E22" s="15"/>
      <c r="F22" s="15"/>
      <c r="G22" s="16"/>
      <c r="H22" s="17">
        <v>50.9</v>
      </c>
      <c r="I22" s="18"/>
      <c r="J22" s="17">
        <v>11.305</v>
      </c>
      <c r="K22" s="18"/>
      <c r="L22" s="17">
        <f t="shared" ref="L22" si="2">J22</f>
        <v>11.305</v>
      </c>
      <c r="M22" s="18"/>
      <c r="N22" s="10">
        <f t="shared" si="1"/>
        <v>22.210216110019644</v>
      </c>
      <c r="O22" s="11" t="s">
        <v>94</v>
      </c>
    </row>
    <row r="23" spans="1:15" x14ac:dyDescent="0.25">
      <c r="A23" s="3" t="s">
        <v>37</v>
      </c>
      <c r="B23" s="14" t="s">
        <v>38</v>
      </c>
      <c r="C23" s="15"/>
      <c r="D23" s="15"/>
      <c r="E23" s="15"/>
      <c r="F23" s="15"/>
      <c r="G23" s="16"/>
      <c r="H23" s="17">
        <f>H26+H25+H24</f>
        <v>122.37907</v>
      </c>
      <c r="I23" s="18"/>
      <c r="J23" s="17">
        <f>J24+J25+J26</f>
        <v>112.678</v>
      </c>
      <c r="K23" s="18"/>
      <c r="L23" s="17">
        <f t="shared" si="0"/>
        <v>112.678</v>
      </c>
      <c r="M23" s="18"/>
      <c r="N23" s="10">
        <f t="shared" si="1"/>
        <v>92.072933713256688</v>
      </c>
      <c r="O23" s="13"/>
    </row>
    <row r="24" spans="1:15" ht="93.75" customHeight="1" x14ac:dyDescent="0.25">
      <c r="A24" s="3" t="s">
        <v>39</v>
      </c>
      <c r="B24" s="14" t="s">
        <v>40</v>
      </c>
      <c r="C24" s="15"/>
      <c r="D24" s="15"/>
      <c r="E24" s="15"/>
      <c r="F24" s="15"/>
      <c r="G24" s="16"/>
      <c r="H24" s="17">
        <v>120.37907</v>
      </c>
      <c r="I24" s="18"/>
      <c r="J24" s="17">
        <v>112.678</v>
      </c>
      <c r="K24" s="18"/>
      <c r="L24" s="17">
        <f t="shared" si="0"/>
        <v>112.678</v>
      </c>
      <c r="M24" s="18"/>
      <c r="N24" s="10">
        <f t="shared" si="1"/>
        <v>93.602650361063596</v>
      </c>
      <c r="O24" s="11" t="s">
        <v>95</v>
      </c>
    </row>
    <row r="25" spans="1:15" ht="29.25" customHeight="1" x14ac:dyDescent="0.25">
      <c r="A25" s="3" t="s">
        <v>41</v>
      </c>
      <c r="B25" s="14" t="s">
        <v>42</v>
      </c>
      <c r="C25" s="15"/>
      <c r="D25" s="15"/>
      <c r="E25" s="15"/>
      <c r="F25" s="15"/>
      <c r="G25" s="16"/>
      <c r="H25" s="17">
        <v>0</v>
      </c>
      <c r="I25" s="18"/>
      <c r="J25" s="17">
        <v>0</v>
      </c>
      <c r="K25" s="18"/>
      <c r="L25" s="17">
        <f t="shared" si="0"/>
        <v>0</v>
      </c>
      <c r="M25" s="18"/>
      <c r="N25" s="10">
        <v>0</v>
      </c>
      <c r="O25" s="13"/>
    </row>
    <row r="26" spans="1:15" ht="37.5" customHeight="1" x14ac:dyDescent="0.25">
      <c r="A26" s="3" t="s">
        <v>43</v>
      </c>
      <c r="B26" s="14" t="s">
        <v>44</v>
      </c>
      <c r="C26" s="15"/>
      <c r="D26" s="15"/>
      <c r="E26" s="15"/>
      <c r="F26" s="15"/>
      <c r="G26" s="16"/>
      <c r="H26" s="17">
        <v>2</v>
      </c>
      <c r="I26" s="18"/>
      <c r="J26" s="17">
        <v>0</v>
      </c>
      <c r="K26" s="18"/>
      <c r="L26" s="17">
        <f t="shared" si="0"/>
        <v>0</v>
      </c>
      <c r="M26" s="18"/>
      <c r="N26" s="10">
        <f t="shared" si="1"/>
        <v>0</v>
      </c>
      <c r="O26" s="11" t="s">
        <v>96</v>
      </c>
    </row>
    <row r="27" spans="1:15" x14ac:dyDescent="0.25">
      <c r="A27" s="3" t="s">
        <v>45</v>
      </c>
      <c r="B27" s="14" t="s">
        <v>46</v>
      </c>
      <c r="C27" s="15"/>
      <c r="D27" s="15"/>
      <c r="E27" s="15"/>
      <c r="F27" s="15"/>
      <c r="G27" s="16"/>
      <c r="H27" s="17">
        <f>H31+H30+H29+H28+H32</f>
        <v>2389.942</v>
      </c>
      <c r="I27" s="18"/>
      <c r="J27" s="17">
        <f>J28+J29+J30+J31+J32</f>
        <v>2379.4938700000002</v>
      </c>
      <c r="K27" s="18"/>
      <c r="L27" s="17">
        <f t="shared" si="0"/>
        <v>2379.4938700000002</v>
      </c>
      <c r="M27" s="18"/>
      <c r="N27" s="10">
        <f t="shared" si="1"/>
        <v>99.562829139786672</v>
      </c>
      <c r="O27" s="13"/>
    </row>
    <row r="28" spans="1:15" x14ac:dyDescent="0.25">
      <c r="A28" s="3" t="s">
        <v>47</v>
      </c>
      <c r="B28" s="14" t="s">
        <v>48</v>
      </c>
      <c r="C28" s="15"/>
      <c r="D28" s="15"/>
      <c r="E28" s="15"/>
      <c r="F28" s="15"/>
      <c r="G28" s="16"/>
      <c r="H28" s="17">
        <v>720.16049999999996</v>
      </c>
      <c r="I28" s="18"/>
      <c r="J28" s="17">
        <v>720.16049999999996</v>
      </c>
      <c r="K28" s="18"/>
      <c r="L28" s="17">
        <f t="shared" si="0"/>
        <v>720.16049999999996</v>
      </c>
      <c r="M28" s="18"/>
      <c r="N28" s="10">
        <f t="shared" si="1"/>
        <v>100</v>
      </c>
      <c r="O28" s="13"/>
    </row>
    <row r="29" spans="1:15" x14ac:dyDescent="0.25">
      <c r="A29" s="3" t="s">
        <v>49</v>
      </c>
      <c r="B29" s="14" t="s">
        <v>50</v>
      </c>
      <c r="C29" s="15"/>
      <c r="D29" s="15"/>
      <c r="E29" s="15"/>
      <c r="F29" s="15"/>
      <c r="G29" s="16"/>
      <c r="H29" s="17">
        <v>0</v>
      </c>
      <c r="I29" s="18"/>
      <c r="J29" s="17">
        <v>0</v>
      </c>
      <c r="K29" s="18"/>
      <c r="L29" s="17">
        <f t="shared" si="0"/>
        <v>0</v>
      </c>
      <c r="M29" s="18"/>
      <c r="N29" s="10" t="e">
        <f t="shared" si="1"/>
        <v>#DIV/0!</v>
      </c>
      <c r="O29" s="13"/>
    </row>
    <row r="30" spans="1:15" x14ac:dyDescent="0.25">
      <c r="A30" s="3" t="s">
        <v>51</v>
      </c>
      <c r="B30" s="14" t="s">
        <v>52</v>
      </c>
      <c r="C30" s="15"/>
      <c r="D30" s="15"/>
      <c r="E30" s="15"/>
      <c r="F30" s="15"/>
      <c r="G30" s="16"/>
      <c r="H30" s="17">
        <v>0</v>
      </c>
      <c r="I30" s="18"/>
      <c r="J30" s="17">
        <v>0</v>
      </c>
      <c r="K30" s="18"/>
      <c r="L30" s="17">
        <f t="shared" si="0"/>
        <v>0</v>
      </c>
      <c r="M30" s="18"/>
      <c r="N30" s="10">
        <v>0</v>
      </c>
      <c r="O30" s="13"/>
    </row>
    <row r="31" spans="1:15" ht="45.75" x14ac:dyDescent="0.25">
      <c r="A31" s="3" t="s">
        <v>53</v>
      </c>
      <c r="B31" s="14" t="s">
        <v>54</v>
      </c>
      <c r="C31" s="15"/>
      <c r="D31" s="15"/>
      <c r="E31" s="15"/>
      <c r="F31" s="15"/>
      <c r="G31" s="16"/>
      <c r="H31" s="17">
        <v>1662.7815000000001</v>
      </c>
      <c r="I31" s="18"/>
      <c r="J31" s="17">
        <v>1652.3333700000001</v>
      </c>
      <c r="K31" s="18"/>
      <c r="L31" s="17">
        <f t="shared" si="0"/>
        <v>1652.3333700000001</v>
      </c>
      <c r="M31" s="18"/>
      <c r="N31" s="10">
        <f t="shared" si="1"/>
        <v>99.371647447364552</v>
      </c>
      <c r="O31" s="11" t="s">
        <v>90</v>
      </c>
    </row>
    <row r="32" spans="1:15" ht="30" customHeight="1" x14ac:dyDescent="0.25">
      <c r="A32" s="3" t="s">
        <v>97</v>
      </c>
      <c r="B32" s="14" t="s">
        <v>98</v>
      </c>
      <c r="C32" s="15"/>
      <c r="D32" s="15"/>
      <c r="E32" s="15"/>
      <c r="F32" s="15"/>
      <c r="G32" s="16"/>
      <c r="H32" s="17">
        <v>7</v>
      </c>
      <c r="I32" s="18"/>
      <c r="J32" s="17">
        <v>7</v>
      </c>
      <c r="K32" s="18"/>
      <c r="L32" s="17">
        <f t="shared" ref="L32" si="3">J32</f>
        <v>7</v>
      </c>
      <c r="M32" s="18"/>
      <c r="N32" s="10">
        <f t="shared" si="1"/>
        <v>100</v>
      </c>
      <c r="O32" s="13"/>
    </row>
    <row r="33" spans="1:15" x14ac:dyDescent="0.25">
      <c r="A33" s="3" t="s">
        <v>55</v>
      </c>
      <c r="B33" s="14" t="s">
        <v>56</v>
      </c>
      <c r="C33" s="15"/>
      <c r="D33" s="15"/>
      <c r="E33" s="15"/>
      <c r="F33" s="15"/>
      <c r="G33" s="16"/>
      <c r="H33" s="17">
        <f>H34</f>
        <v>2282.28422</v>
      </c>
      <c r="I33" s="18"/>
      <c r="J33" s="17">
        <f>J34</f>
        <v>2064.6842200000001</v>
      </c>
      <c r="K33" s="18"/>
      <c r="L33" s="17">
        <f t="shared" si="0"/>
        <v>2064.6842200000001</v>
      </c>
      <c r="M33" s="18"/>
      <c r="N33" s="10">
        <f t="shared" si="1"/>
        <v>90.46569230540446</v>
      </c>
      <c r="O33" s="13"/>
    </row>
    <row r="34" spans="1:15" ht="68.25" customHeight="1" x14ac:dyDescent="0.25">
      <c r="A34" s="3" t="s">
        <v>57</v>
      </c>
      <c r="B34" s="14" t="s">
        <v>58</v>
      </c>
      <c r="C34" s="15"/>
      <c r="D34" s="15"/>
      <c r="E34" s="15"/>
      <c r="F34" s="15"/>
      <c r="G34" s="16"/>
      <c r="H34" s="17">
        <v>2282.28422</v>
      </c>
      <c r="I34" s="18"/>
      <c r="J34" s="17">
        <v>2064.6842200000001</v>
      </c>
      <c r="K34" s="18"/>
      <c r="L34" s="17">
        <f t="shared" si="0"/>
        <v>2064.6842200000001</v>
      </c>
      <c r="M34" s="18"/>
      <c r="N34" s="10">
        <f t="shared" si="1"/>
        <v>90.46569230540446</v>
      </c>
      <c r="O34" s="11" t="s">
        <v>103</v>
      </c>
    </row>
    <row r="35" spans="1:15" x14ac:dyDescent="0.25">
      <c r="A35" s="3" t="s">
        <v>59</v>
      </c>
      <c r="B35" s="14" t="s">
        <v>60</v>
      </c>
      <c r="C35" s="15"/>
      <c r="D35" s="15"/>
      <c r="E35" s="15"/>
      <c r="F35" s="15"/>
      <c r="G35" s="16"/>
      <c r="H35" s="17">
        <f>H36+H37+H38+H39+H40+H41+H42+H43+H44+H45+H46+H47+H48+H49</f>
        <v>4818.5995400000002</v>
      </c>
      <c r="I35" s="18"/>
      <c r="J35" s="17">
        <f>J36+J37+J38+J39+J40+J41+J42+J43+J44+J45+J46+J47+J48</f>
        <v>4636.3827799999999</v>
      </c>
      <c r="K35" s="18"/>
      <c r="L35" s="17">
        <f t="shared" si="0"/>
        <v>4636.3827799999999</v>
      </c>
      <c r="M35" s="18"/>
      <c r="N35" s="10">
        <f t="shared" si="1"/>
        <v>96.218470564167276</v>
      </c>
      <c r="O35" s="13"/>
    </row>
    <row r="36" spans="1:15" x14ac:dyDescent="0.25">
      <c r="A36" s="3" t="s">
        <v>61</v>
      </c>
      <c r="B36" s="14" t="s">
        <v>62</v>
      </c>
      <c r="C36" s="15"/>
      <c r="D36" s="15"/>
      <c r="E36" s="15"/>
      <c r="F36" s="15"/>
      <c r="G36" s="16"/>
      <c r="H36" s="17">
        <v>212.5</v>
      </c>
      <c r="I36" s="18"/>
      <c r="J36" s="17">
        <v>173.53790000000001</v>
      </c>
      <c r="K36" s="18"/>
      <c r="L36" s="17">
        <f t="shared" si="0"/>
        <v>173.53790000000001</v>
      </c>
      <c r="M36" s="18"/>
      <c r="N36" s="10">
        <f t="shared" si="1"/>
        <v>81.664894117647052</v>
      </c>
      <c r="O36" s="13"/>
    </row>
    <row r="37" spans="1:15" x14ac:dyDescent="0.25">
      <c r="A37" s="4" t="s">
        <v>63</v>
      </c>
      <c r="B37" s="14" t="s">
        <v>64</v>
      </c>
      <c r="C37" s="15"/>
      <c r="D37" s="15"/>
      <c r="E37" s="15"/>
      <c r="F37" s="15"/>
      <c r="G37" s="16"/>
      <c r="H37" s="17">
        <v>3909.0995400000002</v>
      </c>
      <c r="I37" s="18"/>
      <c r="J37" s="17">
        <v>3771.3581199999999</v>
      </c>
      <c r="K37" s="18"/>
      <c r="L37" s="17">
        <f t="shared" si="0"/>
        <v>3771.3581199999999</v>
      </c>
      <c r="M37" s="18"/>
      <c r="N37" s="10">
        <f t="shared" si="1"/>
        <v>96.476390058872724</v>
      </c>
      <c r="O37" s="13"/>
    </row>
    <row r="38" spans="1:15" ht="29.25" customHeight="1" x14ac:dyDescent="0.25">
      <c r="A38" s="4" t="s">
        <v>65</v>
      </c>
      <c r="B38" s="14" t="s">
        <v>42</v>
      </c>
      <c r="C38" s="15"/>
      <c r="D38" s="15"/>
      <c r="E38" s="15"/>
      <c r="F38" s="15"/>
      <c r="G38" s="16"/>
      <c r="H38" s="17">
        <v>0</v>
      </c>
      <c r="I38" s="18"/>
      <c r="J38" s="17">
        <v>0</v>
      </c>
      <c r="K38" s="18"/>
      <c r="L38" s="17">
        <f t="shared" si="0"/>
        <v>0</v>
      </c>
      <c r="M38" s="18"/>
      <c r="N38" s="10">
        <v>0</v>
      </c>
      <c r="O38" s="13"/>
    </row>
    <row r="39" spans="1:15" x14ac:dyDescent="0.25">
      <c r="A39" s="4" t="s">
        <v>66</v>
      </c>
      <c r="B39" s="14" t="s">
        <v>67</v>
      </c>
      <c r="C39" s="15"/>
      <c r="D39" s="15"/>
      <c r="E39" s="15"/>
      <c r="F39" s="15"/>
      <c r="G39" s="16"/>
      <c r="H39" s="17">
        <v>137.1</v>
      </c>
      <c r="I39" s="18"/>
      <c r="J39" s="17">
        <v>137.1</v>
      </c>
      <c r="K39" s="18"/>
      <c r="L39" s="17">
        <f t="shared" si="0"/>
        <v>137.1</v>
      </c>
      <c r="M39" s="18"/>
      <c r="N39" s="10">
        <f t="shared" si="1"/>
        <v>100</v>
      </c>
      <c r="O39" s="13"/>
    </row>
    <row r="40" spans="1:15" ht="41.25" customHeight="1" x14ac:dyDescent="0.25">
      <c r="A40" s="4" t="s">
        <v>68</v>
      </c>
      <c r="B40" s="14" t="s">
        <v>69</v>
      </c>
      <c r="C40" s="15"/>
      <c r="D40" s="15"/>
      <c r="E40" s="15"/>
      <c r="F40" s="15"/>
      <c r="G40" s="16"/>
      <c r="H40" s="17">
        <v>1</v>
      </c>
      <c r="I40" s="18"/>
      <c r="J40" s="17">
        <v>1</v>
      </c>
      <c r="K40" s="18"/>
      <c r="L40" s="17">
        <f t="shared" si="0"/>
        <v>1</v>
      </c>
      <c r="M40" s="18"/>
      <c r="N40" s="10">
        <f t="shared" si="1"/>
        <v>100</v>
      </c>
      <c r="O40" s="13"/>
    </row>
    <row r="41" spans="1:15" x14ac:dyDescent="0.25">
      <c r="A41" s="4" t="s">
        <v>71</v>
      </c>
      <c r="B41" s="14" t="s">
        <v>70</v>
      </c>
      <c r="C41" s="15"/>
      <c r="D41" s="15"/>
      <c r="E41" s="15"/>
      <c r="F41" s="15"/>
      <c r="G41" s="16"/>
      <c r="H41" s="17">
        <v>223.9</v>
      </c>
      <c r="I41" s="18"/>
      <c r="J41" s="17">
        <v>223.74516</v>
      </c>
      <c r="K41" s="18"/>
      <c r="L41" s="17">
        <f t="shared" si="0"/>
        <v>223.74516</v>
      </c>
      <c r="M41" s="18"/>
      <c r="N41" s="10">
        <f t="shared" si="1"/>
        <v>99.930844126842331</v>
      </c>
      <c r="O41" s="13"/>
    </row>
    <row r="42" spans="1:15" ht="28.5" customHeight="1" x14ac:dyDescent="0.25">
      <c r="A42" s="4" t="s">
        <v>72</v>
      </c>
      <c r="B42" s="14" t="s">
        <v>73</v>
      </c>
      <c r="C42" s="15"/>
      <c r="D42" s="15"/>
      <c r="E42" s="15"/>
      <c r="F42" s="15"/>
      <c r="G42" s="16"/>
      <c r="H42" s="17">
        <v>297</v>
      </c>
      <c r="I42" s="18"/>
      <c r="J42" s="17">
        <v>297</v>
      </c>
      <c r="K42" s="18"/>
      <c r="L42" s="17">
        <f t="shared" si="0"/>
        <v>297</v>
      </c>
      <c r="M42" s="18"/>
      <c r="N42" s="10">
        <f t="shared" si="1"/>
        <v>100</v>
      </c>
      <c r="O42" s="13"/>
    </row>
    <row r="43" spans="1:15" ht="31.5" customHeight="1" x14ac:dyDescent="0.25">
      <c r="A43" s="4" t="s">
        <v>74</v>
      </c>
      <c r="B43" s="14" t="s">
        <v>75</v>
      </c>
      <c r="C43" s="15"/>
      <c r="D43" s="15"/>
      <c r="E43" s="15"/>
      <c r="F43" s="15"/>
      <c r="G43" s="16"/>
      <c r="H43" s="17">
        <v>4.8</v>
      </c>
      <c r="I43" s="18"/>
      <c r="J43" s="17">
        <v>4.8</v>
      </c>
      <c r="K43" s="18"/>
      <c r="L43" s="17">
        <f t="shared" si="0"/>
        <v>4.8</v>
      </c>
      <c r="M43" s="18"/>
      <c r="N43" s="10">
        <f t="shared" si="1"/>
        <v>100</v>
      </c>
      <c r="O43" s="13"/>
    </row>
    <row r="44" spans="1:15" x14ac:dyDescent="0.25">
      <c r="A44" s="4" t="s">
        <v>76</v>
      </c>
      <c r="B44" s="14" t="s">
        <v>77</v>
      </c>
      <c r="C44" s="15"/>
      <c r="D44" s="15"/>
      <c r="E44" s="15"/>
      <c r="F44" s="15"/>
      <c r="G44" s="16"/>
      <c r="H44" s="17">
        <v>10</v>
      </c>
      <c r="I44" s="18"/>
      <c r="J44" s="17">
        <v>10</v>
      </c>
      <c r="K44" s="18"/>
      <c r="L44" s="17">
        <f t="shared" si="0"/>
        <v>10</v>
      </c>
      <c r="M44" s="18"/>
      <c r="N44" s="8">
        <f t="shared" si="1"/>
        <v>100</v>
      </c>
      <c r="O44" s="13"/>
    </row>
    <row r="45" spans="1:15" x14ac:dyDescent="0.25">
      <c r="A45" s="4" t="s">
        <v>78</v>
      </c>
      <c r="B45" s="14" t="s">
        <v>79</v>
      </c>
      <c r="C45" s="15"/>
      <c r="D45" s="15"/>
      <c r="E45" s="15"/>
      <c r="F45" s="15"/>
      <c r="G45" s="16"/>
      <c r="H45" s="17">
        <v>3.5</v>
      </c>
      <c r="I45" s="18"/>
      <c r="J45" s="17">
        <v>3.5</v>
      </c>
      <c r="K45" s="18"/>
      <c r="L45" s="17">
        <f t="shared" si="0"/>
        <v>3.5</v>
      </c>
      <c r="M45" s="18"/>
      <c r="N45" s="10">
        <f t="shared" si="1"/>
        <v>100</v>
      </c>
      <c r="O45" s="13"/>
    </row>
    <row r="46" spans="1:15" x14ac:dyDescent="0.25">
      <c r="A46" s="4" t="s">
        <v>80</v>
      </c>
      <c r="B46" s="14" t="s">
        <v>81</v>
      </c>
      <c r="C46" s="15"/>
      <c r="D46" s="15"/>
      <c r="E46" s="15"/>
      <c r="F46" s="15"/>
      <c r="G46" s="16"/>
      <c r="H46" s="17">
        <v>6</v>
      </c>
      <c r="I46" s="18"/>
      <c r="J46" s="17">
        <v>6</v>
      </c>
      <c r="K46" s="18"/>
      <c r="L46" s="17">
        <f t="shared" si="0"/>
        <v>6</v>
      </c>
      <c r="M46" s="18"/>
      <c r="N46" s="10">
        <f t="shared" si="1"/>
        <v>100</v>
      </c>
      <c r="O46" s="13"/>
    </row>
    <row r="47" spans="1:15" x14ac:dyDescent="0.25">
      <c r="A47" s="4" t="s">
        <v>82</v>
      </c>
      <c r="B47" s="14" t="s">
        <v>83</v>
      </c>
      <c r="C47" s="15"/>
      <c r="D47" s="15"/>
      <c r="E47" s="15"/>
      <c r="F47" s="15"/>
      <c r="G47" s="16"/>
      <c r="H47" s="17">
        <v>12.7</v>
      </c>
      <c r="I47" s="18"/>
      <c r="J47" s="17">
        <v>8.3415999999999997</v>
      </c>
      <c r="K47" s="18"/>
      <c r="L47" s="17">
        <f t="shared" si="0"/>
        <v>8.3415999999999997</v>
      </c>
      <c r="M47" s="18"/>
      <c r="N47" s="10">
        <f t="shared" si="1"/>
        <v>65.681889763779537</v>
      </c>
      <c r="O47" s="13"/>
    </row>
    <row r="48" spans="1:15" x14ac:dyDescent="0.25">
      <c r="A48" s="4" t="s">
        <v>84</v>
      </c>
      <c r="B48" s="14" t="s">
        <v>85</v>
      </c>
      <c r="C48" s="15"/>
      <c r="D48" s="15"/>
      <c r="E48" s="15"/>
      <c r="F48" s="15"/>
      <c r="G48" s="16"/>
      <c r="H48" s="17">
        <v>1</v>
      </c>
      <c r="I48" s="18"/>
      <c r="J48" s="17">
        <v>0</v>
      </c>
      <c r="K48" s="18"/>
      <c r="L48" s="17">
        <f t="shared" si="0"/>
        <v>0</v>
      </c>
      <c r="M48" s="18"/>
      <c r="N48" s="10">
        <f t="shared" si="1"/>
        <v>0</v>
      </c>
      <c r="O48" s="13"/>
    </row>
    <row r="49" spans="1:15" ht="31.5" customHeight="1" x14ac:dyDescent="0.25">
      <c r="A49" s="4" t="s">
        <v>99</v>
      </c>
      <c r="B49" s="14" t="s">
        <v>100</v>
      </c>
      <c r="C49" s="15"/>
      <c r="D49" s="15"/>
      <c r="E49" s="15"/>
      <c r="F49" s="15"/>
      <c r="G49" s="16"/>
      <c r="H49" s="17">
        <v>0</v>
      </c>
      <c r="I49" s="18"/>
      <c r="J49" s="17">
        <v>0</v>
      </c>
      <c r="K49" s="18"/>
      <c r="L49" s="17">
        <v>0</v>
      </c>
      <c r="M49" s="18"/>
      <c r="N49" s="10" t="e">
        <f t="shared" si="1"/>
        <v>#DIV/0!</v>
      </c>
      <c r="O49" s="13"/>
    </row>
    <row r="50" spans="1:15" x14ac:dyDescent="0.25">
      <c r="A50" s="4" t="s">
        <v>101</v>
      </c>
      <c r="B50" s="14" t="s">
        <v>102</v>
      </c>
      <c r="C50" s="15"/>
      <c r="D50" s="15"/>
      <c r="E50" s="15"/>
      <c r="F50" s="15"/>
      <c r="G50" s="16"/>
      <c r="H50" s="17">
        <v>0</v>
      </c>
      <c r="I50" s="18"/>
      <c r="J50" s="17">
        <v>0</v>
      </c>
      <c r="K50" s="18"/>
      <c r="L50" s="17">
        <v>0</v>
      </c>
      <c r="M50" s="18"/>
      <c r="N50" s="10" t="e">
        <f t="shared" si="1"/>
        <v>#DIV/0!</v>
      </c>
      <c r="O50" s="13"/>
    </row>
    <row r="51" spans="1:15" x14ac:dyDescent="0.25">
      <c r="A51" s="4"/>
      <c r="B51" s="14" t="s">
        <v>86</v>
      </c>
      <c r="C51" s="15"/>
      <c r="D51" s="15"/>
      <c r="E51" s="15"/>
      <c r="F51" s="15"/>
      <c r="G51" s="16"/>
      <c r="H51" s="17">
        <f>H7+H12+H19+H23+H27+H33+H35+H49</f>
        <v>13448.780920000001</v>
      </c>
      <c r="I51" s="18"/>
      <c r="J51" s="17">
        <f>J7+J12+J19+J23+J27+J33+J35+J49</f>
        <v>12718.01893</v>
      </c>
      <c r="K51" s="18"/>
      <c r="L51" s="17">
        <f t="shared" si="0"/>
        <v>12718.01893</v>
      </c>
      <c r="M51" s="18"/>
      <c r="N51" s="9">
        <f t="shared" si="1"/>
        <v>94.566332856881715</v>
      </c>
      <c r="O51" s="13"/>
    </row>
  </sheetData>
  <mergeCells count="188">
    <mergeCell ref="B45:G45"/>
    <mergeCell ref="H45:I45"/>
    <mergeCell ref="J45:K45"/>
    <mergeCell ref="L45:M45"/>
    <mergeCell ref="B51:G51"/>
    <mergeCell ref="H51:I51"/>
    <mergeCell ref="J51:K51"/>
    <mergeCell ref="L51:M51"/>
    <mergeCell ref="B43:G43"/>
    <mergeCell ref="H43:I43"/>
    <mergeCell ref="J43:K43"/>
    <mergeCell ref="L43:M43"/>
    <mergeCell ref="B44:G44"/>
    <mergeCell ref="H44:I44"/>
    <mergeCell ref="J44:K44"/>
    <mergeCell ref="L44:M44"/>
    <mergeCell ref="B46:G46"/>
    <mergeCell ref="H46:I46"/>
    <mergeCell ref="J46:K46"/>
    <mergeCell ref="L46:M46"/>
    <mergeCell ref="B47:G47"/>
    <mergeCell ref="H47:I47"/>
    <mergeCell ref="J47:K47"/>
    <mergeCell ref="L47:M47"/>
    <mergeCell ref="B41:G41"/>
    <mergeCell ref="H41:I41"/>
    <mergeCell ref="J41:K41"/>
    <mergeCell ref="L41:M41"/>
    <mergeCell ref="B42:G42"/>
    <mergeCell ref="H42:I42"/>
    <mergeCell ref="J42:K42"/>
    <mergeCell ref="L42:M42"/>
    <mergeCell ref="B39:G39"/>
    <mergeCell ref="H39:I39"/>
    <mergeCell ref="J39:K39"/>
    <mergeCell ref="L39:M39"/>
    <mergeCell ref="B40:G40"/>
    <mergeCell ref="H40:I40"/>
    <mergeCell ref="J40:K40"/>
    <mergeCell ref="L40:M40"/>
    <mergeCell ref="B37:G37"/>
    <mergeCell ref="H37:I37"/>
    <mergeCell ref="J37:K37"/>
    <mergeCell ref="L37:M37"/>
    <mergeCell ref="B38:G38"/>
    <mergeCell ref="H38:I38"/>
    <mergeCell ref="J38:K38"/>
    <mergeCell ref="L38:M38"/>
    <mergeCell ref="B35:G35"/>
    <mergeCell ref="H35:I35"/>
    <mergeCell ref="J35:K35"/>
    <mergeCell ref="L35:M35"/>
    <mergeCell ref="B36:G36"/>
    <mergeCell ref="H36:I36"/>
    <mergeCell ref="J36:K36"/>
    <mergeCell ref="L36:M36"/>
    <mergeCell ref="B33:G33"/>
    <mergeCell ref="H33:I33"/>
    <mergeCell ref="J33:K33"/>
    <mergeCell ref="L33:M33"/>
    <mergeCell ref="B34:G34"/>
    <mergeCell ref="H34:I34"/>
    <mergeCell ref="J34:K34"/>
    <mergeCell ref="L34:M34"/>
    <mergeCell ref="B30:G30"/>
    <mergeCell ref="H30:I30"/>
    <mergeCell ref="J30:K30"/>
    <mergeCell ref="L30:M30"/>
    <mergeCell ref="B31:G31"/>
    <mergeCell ref="H31:I31"/>
    <mergeCell ref="J31:K31"/>
    <mergeCell ref="L31:M31"/>
    <mergeCell ref="B32:G32"/>
    <mergeCell ref="H32:I32"/>
    <mergeCell ref="J32:K32"/>
    <mergeCell ref="L32:M32"/>
    <mergeCell ref="B28:G28"/>
    <mergeCell ref="H28:I28"/>
    <mergeCell ref="J28:K28"/>
    <mergeCell ref="L28:M28"/>
    <mergeCell ref="B29:G29"/>
    <mergeCell ref="H29:I29"/>
    <mergeCell ref="J29:K29"/>
    <mergeCell ref="L29:M29"/>
    <mergeCell ref="B26:G26"/>
    <mergeCell ref="H26:I26"/>
    <mergeCell ref="J26:K26"/>
    <mergeCell ref="L26:M26"/>
    <mergeCell ref="B27:G27"/>
    <mergeCell ref="H27:I27"/>
    <mergeCell ref="J27:K27"/>
    <mergeCell ref="L27:M27"/>
    <mergeCell ref="B24:G24"/>
    <mergeCell ref="H24:I24"/>
    <mergeCell ref="J24:K24"/>
    <mergeCell ref="L24:M24"/>
    <mergeCell ref="B25:G25"/>
    <mergeCell ref="H25:I25"/>
    <mergeCell ref="J25:K25"/>
    <mergeCell ref="L25:M25"/>
    <mergeCell ref="B21:G21"/>
    <mergeCell ref="H21:I21"/>
    <mergeCell ref="J21:K21"/>
    <mergeCell ref="L21:M21"/>
    <mergeCell ref="B23:G23"/>
    <mergeCell ref="H23:I23"/>
    <mergeCell ref="J23:K23"/>
    <mergeCell ref="L23:M23"/>
    <mergeCell ref="B22:G22"/>
    <mergeCell ref="H22:I22"/>
    <mergeCell ref="J22:K22"/>
    <mergeCell ref="L22:M22"/>
    <mergeCell ref="B19:G19"/>
    <mergeCell ref="H19:I19"/>
    <mergeCell ref="J19:K19"/>
    <mergeCell ref="L19:M19"/>
    <mergeCell ref="B20:G20"/>
    <mergeCell ref="H20:I20"/>
    <mergeCell ref="J20:K20"/>
    <mergeCell ref="L20:M20"/>
    <mergeCell ref="B17:G17"/>
    <mergeCell ref="H17:I17"/>
    <mergeCell ref="J17:K17"/>
    <mergeCell ref="L17:M17"/>
    <mergeCell ref="B18:G18"/>
    <mergeCell ref="H18:I18"/>
    <mergeCell ref="J18:K18"/>
    <mergeCell ref="L18:M18"/>
    <mergeCell ref="B16:G16"/>
    <mergeCell ref="H16:I16"/>
    <mergeCell ref="J16:K16"/>
    <mergeCell ref="L16:M16"/>
    <mergeCell ref="B13:G13"/>
    <mergeCell ref="H13:I13"/>
    <mergeCell ref="J13:K13"/>
    <mergeCell ref="L13:M13"/>
    <mergeCell ref="B14:G14"/>
    <mergeCell ref="H14:I14"/>
    <mergeCell ref="J14:K14"/>
    <mergeCell ref="L14:M14"/>
    <mergeCell ref="J12:K12"/>
    <mergeCell ref="L12:M12"/>
    <mergeCell ref="B15:G15"/>
    <mergeCell ref="H15:I15"/>
    <mergeCell ref="J15:K15"/>
    <mergeCell ref="L15:M15"/>
    <mergeCell ref="A2:M2"/>
    <mergeCell ref="A5:M5"/>
    <mergeCell ref="B6:G6"/>
    <mergeCell ref="H6:I6"/>
    <mergeCell ref="J6:K6"/>
    <mergeCell ref="L6:M6"/>
    <mergeCell ref="B11:G11"/>
    <mergeCell ref="H11:I11"/>
    <mergeCell ref="J11:K11"/>
    <mergeCell ref="L11:M11"/>
    <mergeCell ref="B9:G9"/>
    <mergeCell ref="H9:I9"/>
    <mergeCell ref="J9:K9"/>
    <mergeCell ref="L9:M9"/>
    <mergeCell ref="B10:G10"/>
    <mergeCell ref="H10:I10"/>
    <mergeCell ref="J10:K10"/>
    <mergeCell ref="L10:M10"/>
    <mergeCell ref="B50:G50"/>
    <mergeCell ref="H50:I50"/>
    <mergeCell ref="J50:K50"/>
    <mergeCell ref="L50:M50"/>
    <mergeCell ref="A4:O4"/>
    <mergeCell ref="A3:O3"/>
    <mergeCell ref="B48:G48"/>
    <mergeCell ref="H48:I48"/>
    <mergeCell ref="J48:K48"/>
    <mergeCell ref="L48:M48"/>
    <mergeCell ref="B49:G49"/>
    <mergeCell ref="H49:I49"/>
    <mergeCell ref="J49:K49"/>
    <mergeCell ref="L49:M49"/>
    <mergeCell ref="B7:G7"/>
    <mergeCell ref="H7:I7"/>
    <mergeCell ref="J7:K7"/>
    <mergeCell ref="L7:M7"/>
    <mergeCell ref="B8:G8"/>
    <mergeCell ref="H8:I8"/>
    <mergeCell ref="J8:K8"/>
    <mergeCell ref="L8:M8"/>
    <mergeCell ref="B12:G12"/>
    <mergeCell ref="H12:I12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2019-03-04T12:26:39Z</dcterms:modified>
</cp:coreProperties>
</file>