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255" i="1" l="1"/>
  <c r="P254" i="1"/>
  <c r="G201" i="1"/>
  <c r="G200" i="1"/>
  <c r="P156" i="1" l="1"/>
  <c r="P155" i="1"/>
  <c r="G155" i="1" s="1"/>
  <c r="P154" i="1"/>
  <c r="G152" i="1"/>
  <c r="G139" i="1"/>
  <c r="G137" i="1"/>
  <c r="G136" i="1"/>
  <c r="G121" i="1"/>
  <c r="G115" i="1"/>
  <c r="P108" i="1"/>
  <c r="P109" i="1"/>
  <c r="G109" i="1" s="1"/>
  <c r="G107" i="1"/>
  <c r="G106" i="1"/>
  <c r="G105" i="1"/>
  <c r="G104" i="1"/>
  <c r="G103" i="1"/>
  <c r="G102" i="1"/>
  <c r="G97" i="1"/>
  <c r="G98" i="1"/>
  <c r="G99" i="1"/>
  <c r="G100" i="1"/>
  <c r="G101" i="1"/>
  <c r="G96" i="1"/>
  <c r="K58" i="1"/>
  <c r="P58" i="1"/>
  <c r="G12" i="1"/>
  <c r="L274" i="1"/>
  <c r="N273" i="1"/>
  <c r="N274" i="1" s="1"/>
  <c r="N275" i="1" s="1"/>
  <c r="G249" i="1"/>
  <c r="G248" i="1"/>
  <c r="G237" i="1"/>
  <c r="G236" i="1"/>
  <c r="G231" i="1"/>
  <c r="G230" i="1"/>
  <c r="G225" i="1"/>
  <c r="G224" i="1"/>
  <c r="G219" i="1"/>
  <c r="G218" i="1"/>
  <c r="G217" i="1"/>
  <c r="G213" i="1"/>
  <c r="G212" i="1"/>
  <c r="G211" i="1"/>
  <c r="N189" i="1"/>
  <c r="N190" i="1" s="1"/>
  <c r="N257" i="1" s="1"/>
  <c r="N188" i="1"/>
  <c r="P188" i="1"/>
  <c r="G177" i="1"/>
  <c r="G176" i="1"/>
  <c r="G175" i="1"/>
  <c r="G170" i="1"/>
  <c r="G169" i="1"/>
  <c r="G168" i="1"/>
  <c r="G162" i="1"/>
  <c r="G161" i="1"/>
  <c r="G131" i="1"/>
  <c r="G130" i="1"/>
  <c r="I81" i="1"/>
  <c r="G80" i="1"/>
  <c r="G76" i="1"/>
  <c r="G75" i="1"/>
  <c r="G74" i="1"/>
  <c r="G70" i="1"/>
  <c r="G69" i="1"/>
  <c r="G68" i="1"/>
  <c r="G47" i="1"/>
  <c r="G46" i="1"/>
  <c r="G45" i="1"/>
  <c r="G44" i="1"/>
  <c r="G261" i="1"/>
  <c r="G247" i="1"/>
  <c r="G235" i="1"/>
  <c r="G229" i="1"/>
  <c r="G223" i="1"/>
  <c r="G199" i="1"/>
  <c r="G187" i="1"/>
  <c r="G181" i="1"/>
  <c r="G160" i="1"/>
  <c r="G153" i="1"/>
  <c r="G86" i="1"/>
  <c r="G147" i="1"/>
  <c r="G135" i="1"/>
  <c r="G129" i="1"/>
  <c r="P51" i="1"/>
  <c r="I17" i="1"/>
  <c r="L17" i="1"/>
  <c r="N17" i="1"/>
  <c r="P17" i="1"/>
  <c r="G18" i="1"/>
  <c r="N166" i="1"/>
  <c r="G165" i="1"/>
  <c r="G164" i="1"/>
  <c r="P252" i="1"/>
  <c r="L42" i="1"/>
  <c r="P42" i="1"/>
  <c r="G24" i="1"/>
  <c r="G63" i="1"/>
  <c r="P59" i="1"/>
  <c r="G59" i="1" s="1"/>
  <c r="K253" i="1"/>
  <c r="K252" i="1"/>
  <c r="P253" i="1"/>
  <c r="G251" i="1"/>
  <c r="G208" i="1"/>
  <c r="G204" i="1"/>
  <c r="G203" i="1"/>
  <c r="G191" i="1"/>
  <c r="G192" i="1"/>
  <c r="G202" i="1"/>
  <c r="G198" i="1"/>
  <c r="G197" i="1"/>
  <c r="G250" i="1"/>
  <c r="G246" i="1"/>
  <c r="G245" i="1"/>
  <c r="G244" i="1"/>
  <c r="G240" i="1"/>
  <c r="G239" i="1"/>
  <c r="G238" i="1"/>
  <c r="G234" i="1"/>
  <c r="G233" i="1"/>
  <c r="G232" i="1"/>
  <c r="G228" i="1"/>
  <c r="G227" i="1"/>
  <c r="G226" i="1"/>
  <c r="G222" i="1"/>
  <c r="G221" i="1"/>
  <c r="G220" i="1"/>
  <c r="G216" i="1"/>
  <c r="G215" i="1"/>
  <c r="G214" i="1"/>
  <c r="G210" i="1"/>
  <c r="G209" i="1"/>
  <c r="G186" i="1"/>
  <c r="G185" i="1"/>
  <c r="G184" i="1"/>
  <c r="G180" i="1"/>
  <c r="G179" i="1"/>
  <c r="G178" i="1"/>
  <c r="G174" i="1"/>
  <c r="G173" i="1"/>
  <c r="P270" i="1"/>
  <c r="G270" i="1" s="1"/>
  <c r="G159" i="1"/>
  <c r="G163" i="1"/>
  <c r="G264" i="1"/>
  <c r="G158" i="1"/>
  <c r="G156" i="1"/>
  <c r="G116" i="1"/>
  <c r="G117" i="1"/>
  <c r="G126" i="1"/>
  <c r="G122" i="1"/>
  <c r="G128" i="1"/>
  <c r="G132" i="1"/>
  <c r="G134" i="1"/>
  <c r="G127" i="1"/>
  <c r="G133" i="1"/>
  <c r="G145" i="1"/>
  <c r="G146" i="1"/>
  <c r="G150" i="1"/>
  <c r="G91" i="1"/>
  <c r="G90" i="1"/>
  <c r="G89" i="1"/>
  <c r="G85" i="1"/>
  <c r="G84" i="1"/>
  <c r="L78" i="1"/>
  <c r="P82" i="1"/>
  <c r="P81" i="1" s="1"/>
  <c r="P78" i="1"/>
  <c r="P77" i="1"/>
  <c r="G65" i="1"/>
  <c r="G66" i="1"/>
  <c r="G67" i="1"/>
  <c r="G71" i="1"/>
  <c r="G72" i="1"/>
  <c r="G73" i="1"/>
  <c r="G54" i="1"/>
  <c r="G50" i="1"/>
  <c r="G49" i="1"/>
  <c r="G58" i="1" s="1"/>
  <c r="N43" i="1"/>
  <c r="P43" i="1"/>
  <c r="G20" i="1"/>
  <c r="G26" i="1"/>
  <c r="G19" i="1"/>
  <c r="G25" i="1"/>
  <c r="G32" i="1"/>
  <c r="G38" i="1"/>
  <c r="G37" i="1"/>
  <c r="G31" i="1"/>
  <c r="N42" i="1"/>
  <c r="G36" i="1"/>
  <c r="G30" i="1"/>
  <c r="I276" i="1"/>
  <c r="P266" i="1"/>
  <c r="P265" i="1"/>
  <c r="G265" i="1" s="1"/>
  <c r="G260" i="1"/>
  <c r="G266" i="1" s="1"/>
  <c r="G259" i="1"/>
  <c r="K257" i="1"/>
  <c r="G257" i="1" s="1"/>
  <c r="N253" i="1"/>
  <c r="I272" i="1"/>
  <c r="I252" i="1"/>
  <c r="I271" i="1" s="1"/>
  <c r="P171" i="1"/>
  <c r="G171" i="1" s="1"/>
  <c r="P167" i="1"/>
  <c r="G167" i="1" s="1"/>
  <c r="P166" i="1"/>
  <c r="K156" i="1"/>
  <c r="N152" i="1"/>
  <c r="K152" i="1"/>
  <c r="P113" i="1"/>
  <c r="K113" i="1"/>
  <c r="K108" i="1"/>
  <c r="L82" i="1"/>
  <c r="L77" i="1"/>
  <c r="L81" i="1" l="1"/>
  <c r="K276" i="1"/>
  <c r="P189" i="1"/>
  <c r="P255" i="1"/>
  <c r="P274" i="1" s="1"/>
  <c r="G154" i="1"/>
  <c r="G188" i="1"/>
  <c r="N255" i="1"/>
  <c r="G255" i="1" s="1"/>
  <c r="G78" i="1"/>
  <c r="L275" i="1"/>
  <c r="G82" i="1"/>
  <c r="G81" i="1" s="1"/>
  <c r="G252" i="1"/>
  <c r="P271" i="1"/>
  <c r="G42" i="1"/>
  <c r="K271" i="1"/>
  <c r="G253" i="1"/>
  <c r="G77" i="1"/>
  <c r="G43" i="1"/>
  <c r="N272" i="1"/>
  <c r="G166" i="1"/>
  <c r="K272" i="1"/>
  <c r="G113" i="1"/>
  <c r="N276" i="1"/>
  <c r="P275" i="1" l="1"/>
  <c r="P276" i="1" s="1"/>
  <c r="G274" i="1"/>
  <c r="G276" i="1"/>
  <c r="G275" i="1"/>
  <c r="P190" i="1"/>
  <c r="G190" i="1" s="1"/>
  <c r="P256" i="1"/>
  <c r="G256" i="1" s="1"/>
  <c r="G189" i="1"/>
  <c r="G271" i="1"/>
</calcChain>
</file>

<file path=xl/sharedStrings.xml><?xml version="1.0" encoding="utf-8"?>
<sst xmlns="http://schemas.openxmlformats.org/spreadsheetml/2006/main" count="107" uniqueCount="70">
  <si>
    <t>№ п/п</t>
  </si>
  <si>
    <t>Мероприятия</t>
  </si>
  <si>
    <t>Срок финансирования мероприятия</t>
  </si>
  <si>
    <t>Планируемые объемы финансирования (тыс.рублей в ценах года реализации мероприятия)</t>
  </si>
  <si>
    <t>Ответственный исполнитель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</si>
  <si>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</si>
  <si>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</si>
  <si>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</si>
  <si>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</si>
  <si>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</si>
  <si>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</si>
  <si>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1. Подпрограмма "Сохранение и развитие культуры, молодежной политики, физической культуры и спорта"</t>
  </si>
  <si>
    <t>Содержание Дома культуры</t>
  </si>
  <si>
    <t>Администрация Черновского сельского поселения</t>
  </si>
  <si>
    <t>Содержание библиотек</t>
  </si>
  <si>
    <t>Организация и проведение культурно-массовых мероприятий</t>
  </si>
  <si>
    <t>Организация и проведение мероприятий для детей и молодежи</t>
  </si>
  <si>
    <t>Итого по подпрограмме "Сохранение и развитие культуры, молодежной политики, физической культуры и спорта"</t>
  </si>
  <si>
    <t>2. Подпрограмма "Обеспечение устойчивого функционирования жилищно-коммунального хозяйства"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</si>
  <si>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</si>
  <si>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Итого по подпрограмме "Обеспечение устойчивого функционирования жилищно-коммунального хозяйства"</t>
  </si>
  <si>
    <t>3. Подпрограмма "Дорожное хозяйство"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</si>
  <si>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</si>
  <si>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</si>
  <si>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Итого по подпрограмме "Дорожное хозяйство"</t>
  </si>
  <si>
    <t>4. Подпрограмма "Безопасность"</t>
  </si>
  <si>
    <t>Итого по подпрограмме "Безопасность"</t>
  </si>
  <si>
    <t>5. Подпрограмма "Благоустройство территории"</t>
  </si>
  <si>
    <t>Ремонт и содержание уличного освещения</t>
  </si>
  <si>
    <t>Содержание и уборка кладбищ и захоронений</t>
  </si>
  <si>
    <t>Содержание и ремонт мест воинских захоронений</t>
  </si>
  <si>
    <t>Прочие мероприятия в области благоустройства</t>
  </si>
  <si>
    <t>Итого по подпрограмме "Благоустройство территории"</t>
  </si>
  <si>
    <t>6. Подпрограмма "Землеустройство и землепользование"</t>
  </si>
  <si>
    <t>Оформление земельных участков в муниципальную собственность</t>
  </si>
  <si>
    <t>Итого по подпрограмме «Землеустройство и землепользование»</t>
  </si>
  <si>
    <t>7. Подпрограмма "Муниципальное управление"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</si>
  <si>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</si>
  <si>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</si>
  <si>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глава администрации</t>
  </si>
  <si>
    <t>администрация</t>
  </si>
  <si>
    <t>Осуществление первичного воинского учета</t>
  </si>
  <si>
    <t>Расходы на осуществление отдельного государственного полномочия Ленинградской области в сфере административных правоотношений</t>
  </si>
  <si>
    <t>Пенсия за выслугу лет муниципальным служащим</t>
  </si>
  <si>
    <t>Формирование, исполнение и контроль за исполнением бюджета поселения</t>
  </si>
  <si>
    <t>Осуществление внешнего муниципального финансового контроля</t>
  </si>
  <si>
    <t>Осуществление внутреннегомуниципального финансового контроля</t>
  </si>
  <si>
    <t>Контроль в сфере жилищного хозяйства</t>
  </si>
  <si>
    <t>Проведение мероприятий общемуниципального характера</t>
  </si>
  <si>
    <t>Обслуживание внутреннего долга</t>
  </si>
  <si>
    <t>Резервный фонд администрации поселения</t>
  </si>
  <si>
    <t>Итого по подпрограмме "Муниципальное управление"</t>
  </si>
  <si>
    <t>8. Подпрограмма "Поддержка субъектов малого и среднего предпринимательства"</t>
  </si>
  <si>
    <t>Итого по подпрограмме "Поддержка субъектов малого и среднего предпринимательства"</t>
  </si>
  <si>
    <t>ИТОГО ПО ПРОГРАММЕ</t>
  </si>
  <si>
    <t>Иные межбюджетные трансферты на осуществление отдельных полномочий  органов местного самоуправления поселения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</si>
  <si>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Расходы на проведение выборов в совет депутатов муниципального образования</t>
  </si>
  <si>
    <t>Выполнение землеустроительных работ для внесения сведений о границах населенных пунктов ЕГРН</t>
  </si>
  <si>
    <t>Выполнение работ по внесению в ЕГРН сведений о границах территориальных зон поселений</t>
  </si>
  <si>
    <t>Информационная и консультационная поддержка субъектов малого и среднего предпринимательства</t>
  </si>
  <si>
    <t xml:space="preserve">Администрация Черновского сельского поселения </t>
  </si>
  <si>
    <t>План мероприятий муниципальной программы «Устойчивое развитие территории муниципального образования Черновское сельское поселение Сланцевского муниципального района Ленинградской области» на 2019 -2024 годы</t>
  </si>
  <si>
    <t>Переселение граждагн из аварийного жилищного фонда</t>
  </si>
  <si>
    <t>3.Подпорграмма "Дорожное хозяйство"</t>
  </si>
  <si>
    <t>Создание, содержание и организация аварийно-спасательных служб и (или) формирований</t>
  </si>
  <si>
    <t>Участие в предупреждении и ликвидации последствий чрезвычайных ситуаций</t>
  </si>
  <si>
    <r>
      <t xml:space="preserve">Мероприятия по укреплению </t>
    </r>
    <r>
      <rPr>
        <sz val="8"/>
        <color theme="1"/>
        <rFont val="Times New Roman"/>
        <family val="1"/>
        <charset val="204"/>
      </rPr>
      <t>общественного порядка, противодействию общественного порядка, противодействию экстремизму и терроризму</t>
    </r>
  </si>
  <si>
    <t>Создание новых мест (площадок) накопления тверых коммунальных отходов в муниципальном образовании Черновское сельское поселение Сланцевского муниципального района Ленинградской области</t>
  </si>
  <si>
    <t>Организация ритуальныхуслуг в части создания специализированной службы по вопросам похоронного дела</t>
  </si>
  <si>
    <t>Приложение к постановлению администрации Черновского сельского поселения от 13.09.2019г. № 71-п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</si>
</sst>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0.0000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4" fillId="2" borderId="1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horizontal="center" wrapText="1"/>
    </xf>
    <xf numFmtId="0" fontId="0" fillId="2" borderId="30" xfId="0" applyFill="1" applyBorder="1" applyAlignment="1">
      <alignment wrapText="1"/>
    </xf>
    <xf numFmtId="0" fontId="6" fillId="2" borderId="10" xfId="0" applyFont="1" applyFill="1" applyBorder="1" applyAlignment="1">
      <alignment horizontal="center" wrapText="1"/>
    </xf>
    <xf numFmtId="164" fontId="6" fillId="2" borderId="8" xfId="0" applyNumberFormat="1" applyFont="1" applyFill="1" applyBorder="1" applyAlignment="1">
      <alignment horizontal="center" wrapText="1"/>
    </xf>
    <xf numFmtId="0" fontId="0" fillId="2" borderId="38" xfId="0" applyFill="1" applyBorder="1" applyAlignment="1">
      <alignment horizontal="center" wrapText="1"/>
    </xf>
    <xf numFmtId="164" fontId="1" fillId="2" borderId="11" xfId="0" applyNumberFormat="1" applyFont="1" applyFill="1" applyBorder="1" applyAlignment="1">
      <alignment wrapText="1"/>
    </xf>
    <xf numFmtId="0" fontId="2" fillId="2" borderId="29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center" wrapText="1"/>
    </xf>
    <xf numFmtId="164" fontId="2" fillId="2" borderId="9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6" fillId="2" borderId="1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164" fontId="1" fillId="2" borderId="11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0" fontId="0" fillId="0" borderId="47" xfId="0" applyBorder="1"/>
    <xf numFmtId="0" fontId="1" fillId="2" borderId="60" xfId="0" applyFont="1" applyFill="1" applyBorder="1" applyAlignment="1">
      <alignment horizontal="center" wrapText="1"/>
    </xf>
    <xf numFmtId="0" fontId="1" fillId="2" borderId="6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164" fontId="1" fillId="2" borderId="11" xfId="0" applyNumberFormat="1" applyFont="1" applyFill="1" applyBorder="1" applyAlignment="1">
      <alignment wrapText="1"/>
    </xf>
    <xf numFmtId="164" fontId="2" fillId="2" borderId="8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2" fillId="2" borderId="10" xfId="0" applyFont="1" applyFill="1" applyBorder="1" applyAlignment="1">
      <alignment horizontal="center" wrapText="1"/>
    </xf>
    <xf numFmtId="164" fontId="6" fillId="2" borderId="8" xfId="0" applyNumberFormat="1" applyFont="1" applyFill="1" applyBorder="1" applyAlignment="1">
      <alignment horizontal="center" wrapText="1"/>
    </xf>
    <xf numFmtId="164" fontId="6" fillId="2" borderId="10" xfId="0" applyNumberFormat="1" applyFont="1" applyFill="1" applyBorder="1" applyAlignment="1">
      <alignment horizontal="center" wrapText="1"/>
    </xf>
    <xf numFmtId="164" fontId="6" fillId="2" borderId="9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>
      <alignment horizontal="center" wrapText="1"/>
    </xf>
    <xf numFmtId="164" fontId="2" fillId="2" borderId="9" xfId="0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1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164" fontId="1" fillId="2" borderId="11" xfId="0" applyNumberFormat="1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164" fontId="2" fillId="2" borderId="16" xfId="0" applyNumberFormat="1" applyFont="1" applyFill="1" applyBorder="1" applyAlignment="1">
      <alignment horizontal="center" wrapText="1"/>
    </xf>
    <xf numFmtId="164" fontId="2" fillId="2" borderId="17" xfId="0" applyNumberFormat="1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164" fontId="2" fillId="2" borderId="8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2" fillId="2" borderId="10" xfId="0" applyFont="1" applyFill="1" applyBorder="1" applyAlignment="1">
      <alignment horizontal="center" wrapText="1"/>
    </xf>
    <xf numFmtId="164" fontId="6" fillId="2" borderId="8" xfId="0" applyNumberFormat="1" applyFont="1" applyFill="1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center" wrapText="1"/>
    </xf>
    <xf numFmtId="164" fontId="2" fillId="2" borderId="9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2" fillId="2" borderId="10" xfId="0" applyFont="1" applyFill="1" applyBorder="1" applyAlignment="1">
      <alignment horizontal="center" wrapText="1"/>
    </xf>
    <xf numFmtId="164" fontId="10" fillId="0" borderId="0" xfId="0" applyNumberFormat="1" applyFont="1"/>
    <xf numFmtId="164" fontId="2" fillId="2" borderId="8" xfId="0" applyNumberFormat="1" applyFont="1" applyFill="1" applyBorder="1" applyAlignment="1">
      <alignment horizontal="center" wrapText="1"/>
    </xf>
    <xf numFmtId="164" fontId="2" fillId="2" borderId="9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64" fontId="6" fillId="2" borderId="8" xfId="0" applyNumberFormat="1" applyFont="1" applyFill="1" applyBorder="1" applyAlignment="1">
      <alignment horizontal="center" wrapText="1"/>
    </xf>
    <xf numFmtId="164" fontId="6" fillId="2" borderId="10" xfId="0" applyNumberFormat="1" applyFont="1" applyFill="1" applyBorder="1" applyAlignment="1">
      <alignment horizontal="center" wrapText="1"/>
    </xf>
    <xf numFmtId="164" fontId="6" fillId="2" borderId="9" xfId="0" applyNumberFormat="1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wrapText="1"/>
    </xf>
    <xf numFmtId="0" fontId="1" fillId="2" borderId="65" xfId="0" applyFont="1" applyFill="1" applyBorder="1" applyAlignment="1">
      <alignment horizontal="center" wrapText="1"/>
    </xf>
    <xf numFmtId="0" fontId="1" fillId="2" borderId="6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2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165" fontId="0" fillId="0" borderId="9" xfId="0" applyNumberFormat="1" applyBorder="1" applyAlignment="1">
      <alignment horizontal="center" wrapText="1"/>
    </xf>
    <xf numFmtId="165" fontId="0" fillId="0" borderId="10" xfId="0" applyNumberFormat="1" applyBorder="1" applyAlignment="1">
      <alignment horizontal="center" wrapText="1"/>
    </xf>
    <xf numFmtId="2" fontId="1" fillId="2" borderId="64" xfId="0" applyNumberFormat="1" applyFont="1" applyFill="1" applyBorder="1" applyAlignment="1">
      <alignment wrapText="1"/>
    </xf>
    <xf numFmtId="2" fontId="1" fillId="2" borderId="65" xfId="0" applyNumberFormat="1" applyFont="1" applyFill="1" applyBorder="1" applyAlignment="1">
      <alignment wrapText="1"/>
    </xf>
    <xf numFmtId="2" fontId="1" fillId="2" borderId="66" xfId="0" applyNumberFormat="1" applyFont="1" applyFill="1" applyBorder="1" applyAlignment="1">
      <alignment wrapText="1"/>
    </xf>
    <xf numFmtId="0" fontId="13" fillId="0" borderId="34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165" fontId="6" fillId="2" borderId="3" xfId="0" applyNumberFormat="1" applyFont="1" applyFill="1" applyBorder="1" applyAlignment="1">
      <alignment horizontal="center" wrapText="1"/>
    </xf>
    <xf numFmtId="165" fontId="12" fillId="0" borderId="7" xfId="0" applyNumberFormat="1" applyFont="1" applyBorder="1" applyAlignment="1">
      <alignment horizontal="center" wrapText="1"/>
    </xf>
    <xf numFmtId="165" fontId="6" fillId="2" borderId="11" xfId="0" applyNumberFormat="1" applyFont="1" applyFill="1" applyBorder="1" applyAlignment="1">
      <alignment horizontal="center" wrapText="1"/>
    </xf>
    <xf numFmtId="165" fontId="12" fillId="0" borderId="15" xfId="0" applyNumberFormat="1" applyFont="1" applyBorder="1" applyAlignment="1">
      <alignment horizontal="center" wrapText="1"/>
    </xf>
    <xf numFmtId="165" fontId="6" fillId="2" borderId="16" xfId="0" applyNumberFormat="1" applyFont="1" applyFill="1" applyBorder="1" applyAlignment="1">
      <alignment horizontal="center" wrapText="1"/>
    </xf>
    <xf numFmtId="165" fontId="12" fillId="0" borderId="17" xfId="0" applyNumberFormat="1" applyFont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wrapText="1"/>
    </xf>
    <xf numFmtId="164" fontId="12" fillId="0" borderId="6" xfId="0" applyNumberFormat="1" applyFont="1" applyBorder="1" applyAlignment="1">
      <alignment horizontal="center" wrapText="1"/>
    </xf>
    <xf numFmtId="164" fontId="12" fillId="0" borderId="7" xfId="0" applyNumberFormat="1" applyFont="1" applyBorder="1" applyAlignment="1">
      <alignment horizontal="center" wrapText="1"/>
    </xf>
    <xf numFmtId="164" fontId="6" fillId="2" borderId="11" xfId="0" applyNumberFormat="1" applyFont="1" applyFill="1" applyBorder="1" applyAlignment="1">
      <alignment horizontal="center" wrapText="1"/>
    </xf>
    <xf numFmtId="164" fontId="12" fillId="0" borderId="0" xfId="0" applyNumberFormat="1" applyFont="1" applyAlignment="1">
      <alignment horizontal="center" wrapText="1"/>
    </xf>
    <xf numFmtId="164" fontId="12" fillId="0" borderId="15" xfId="0" applyNumberFormat="1" applyFont="1" applyBorder="1" applyAlignment="1">
      <alignment horizontal="center" wrapText="1"/>
    </xf>
    <xf numFmtId="164" fontId="6" fillId="2" borderId="16" xfId="0" applyNumberFormat="1" applyFont="1" applyFill="1" applyBorder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164" fontId="12" fillId="0" borderId="17" xfId="0" applyNumberFormat="1" applyFont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64" xfId="0" applyFont="1" applyFill="1" applyBorder="1" applyAlignment="1">
      <alignment wrapText="1"/>
    </xf>
    <xf numFmtId="0" fontId="1" fillId="2" borderId="65" xfId="0" applyFont="1" applyFill="1" applyBorder="1" applyAlignment="1">
      <alignment wrapText="1"/>
    </xf>
    <xf numFmtId="0" fontId="1" fillId="2" borderId="66" xfId="0" applyFont="1" applyFill="1" applyBorder="1" applyAlignment="1">
      <alignment wrapText="1"/>
    </xf>
    <xf numFmtId="0" fontId="2" fillId="2" borderId="34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165" fontId="6" fillId="2" borderId="2" xfId="0" applyNumberFormat="1" applyFont="1" applyFill="1" applyBorder="1" applyAlignment="1">
      <alignment horizontal="center" wrapText="1"/>
    </xf>
    <xf numFmtId="165" fontId="6" fillId="2" borderId="12" xfId="0" applyNumberFormat="1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164" fontId="1" fillId="2" borderId="11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2" fillId="2" borderId="39" xfId="0" applyFont="1" applyFill="1" applyBorder="1" applyAlignment="1">
      <alignment wrapText="1"/>
    </xf>
    <xf numFmtId="0" fontId="0" fillId="2" borderId="40" xfId="0" applyFill="1" applyBorder="1" applyAlignment="1">
      <alignment wrapText="1"/>
    </xf>
    <xf numFmtId="0" fontId="0" fillId="2" borderId="9" xfId="0" applyFill="1" applyBorder="1" applyAlignment="1">
      <alignment horizontal="center" wrapText="1"/>
    </xf>
    <xf numFmtId="0" fontId="6" fillId="2" borderId="32" xfId="0" applyFont="1" applyFill="1" applyBorder="1" applyAlignment="1">
      <alignment wrapText="1"/>
    </xf>
    <xf numFmtId="0" fontId="6" fillId="2" borderId="34" xfId="0" applyFont="1" applyFill="1" applyBorder="1" applyAlignment="1">
      <alignment wrapText="1"/>
    </xf>
    <xf numFmtId="0" fontId="6" fillId="2" borderId="33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13" xfId="0" applyFont="1" applyFill="1" applyBorder="1" applyAlignment="1">
      <alignment wrapText="1"/>
    </xf>
    <xf numFmtId="0" fontId="6" fillId="2" borderId="19" xfId="0" applyFont="1" applyFill="1" applyBorder="1" applyAlignment="1">
      <alignment wrapText="1"/>
    </xf>
    <xf numFmtId="0" fontId="6" fillId="2" borderId="22" xfId="0" applyFont="1" applyFill="1" applyBorder="1" applyAlignment="1">
      <alignment wrapText="1"/>
    </xf>
    <xf numFmtId="0" fontId="6" fillId="2" borderId="20" xfId="0" applyFont="1" applyFill="1" applyBorder="1" applyAlignment="1">
      <alignment wrapText="1"/>
    </xf>
    <xf numFmtId="0" fontId="6" fillId="2" borderId="29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7" fillId="2" borderId="32" xfId="0" applyFont="1" applyFill="1" applyBorder="1" applyAlignment="1">
      <alignment wrapText="1"/>
    </xf>
    <xf numFmtId="0" fontId="7" fillId="2" borderId="34" xfId="0" applyFont="1" applyFill="1" applyBorder="1" applyAlignment="1">
      <alignment wrapText="1"/>
    </xf>
    <xf numFmtId="0" fontId="7" fillId="2" borderId="35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0" fontId="7" fillId="2" borderId="19" xfId="0" applyFont="1" applyFill="1" applyBorder="1" applyAlignment="1">
      <alignment wrapText="1"/>
    </xf>
    <xf numFmtId="0" fontId="7" fillId="2" borderId="22" xfId="0" applyFont="1" applyFill="1" applyBorder="1" applyAlignment="1">
      <alignment wrapText="1"/>
    </xf>
    <xf numFmtId="0" fontId="7" fillId="2" borderId="23" xfId="0" applyFont="1" applyFill="1" applyBorder="1" applyAlignment="1">
      <alignment wrapText="1"/>
    </xf>
    <xf numFmtId="0" fontId="7" fillId="2" borderId="32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30" xfId="0" applyFill="1" applyBorder="1" applyAlignment="1">
      <alignment horizontal="center" wrapText="1"/>
    </xf>
    <xf numFmtId="0" fontId="8" fillId="2" borderId="32" xfId="0" applyFont="1" applyFill="1" applyBorder="1" applyAlignment="1">
      <alignment wrapText="1"/>
    </xf>
    <xf numFmtId="0" fontId="8" fillId="2" borderId="33" xfId="0" applyFont="1" applyFill="1" applyBorder="1" applyAlignment="1">
      <alignment wrapText="1"/>
    </xf>
    <xf numFmtId="0" fontId="8" fillId="2" borderId="11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0" fontId="8" fillId="2" borderId="19" xfId="0" applyFont="1" applyFill="1" applyBorder="1" applyAlignment="1">
      <alignment wrapText="1"/>
    </xf>
    <xf numFmtId="0" fontId="8" fillId="2" borderId="2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9" fillId="2" borderId="32" xfId="0" applyFont="1" applyFill="1" applyBorder="1" applyAlignment="1">
      <alignment wrapText="1"/>
    </xf>
    <xf numFmtId="0" fontId="0" fillId="2" borderId="10" xfId="0" applyFill="1" applyBorder="1" applyAlignment="1">
      <alignment horizontal="center" wrapText="1"/>
    </xf>
    <xf numFmtId="0" fontId="0" fillId="2" borderId="34" xfId="0" applyFill="1" applyBorder="1" applyAlignment="1">
      <alignment horizontal="center" wrapText="1"/>
    </xf>
    <xf numFmtId="0" fontId="0" fillId="2" borderId="35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2" fillId="2" borderId="32" xfId="0" applyFont="1" applyFill="1" applyBorder="1" applyAlignment="1">
      <alignment wrapText="1"/>
    </xf>
    <xf numFmtId="0" fontId="2" fillId="2" borderId="33" xfId="0" applyFont="1" applyFill="1" applyBorder="1" applyAlignment="1">
      <alignment wrapText="1"/>
    </xf>
    <xf numFmtId="0" fontId="0" fillId="2" borderId="31" xfId="0" applyFill="1" applyBorder="1" applyAlignment="1">
      <alignment horizontal="center" wrapText="1"/>
    </xf>
    <xf numFmtId="0" fontId="0" fillId="2" borderId="33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2" borderId="41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6" fillId="2" borderId="32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164" fontId="2" fillId="2" borderId="16" xfId="0" applyNumberFormat="1" applyFont="1" applyFill="1" applyBorder="1" applyAlignment="1">
      <alignment horizontal="center" wrapText="1"/>
    </xf>
    <xf numFmtId="164" fontId="2" fillId="2" borderId="17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1" fillId="2" borderId="55" xfId="0" applyFont="1" applyFill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164" fontId="6" fillId="2" borderId="8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2" borderId="16" xfId="0" applyFont="1" applyFill="1" applyBorder="1" applyAlignment="1">
      <alignment wrapText="1"/>
    </xf>
    <xf numFmtId="0" fontId="2" fillId="2" borderId="37" xfId="0" applyFont="1" applyFill="1" applyBorder="1" applyAlignment="1">
      <alignment wrapText="1"/>
    </xf>
    <xf numFmtId="0" fontId="2" fillId="2" borderId="24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164" fontId="2" fillId="2" borderId="54" xfId="0" applyNumberFormat="1" applyFont="1" applyFill="1" applyBorder="1" applyAlignment="1">
      <alignment horizontal="center" wrapText="1"/>
    </xf>
    <xf numFmtId="164" fontId="2" fillId="2" borderId="53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7" fillId="2" borderId="20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justify" wrapText="1"/>
    </xf>
    <xf numFmtId="0" fontId="2" fillId="2" borderId="4" xfId="0" applyFont="1" applyFill="1" applyBorder="1" applyAlignment="1">
      <alignment horizontal="justify" wrapText="1"/>
    </xf>
    <xf numFmtId="0" fontId="2" fillId="2" borderId="11" xfId="0" applyFont="1" applyFill="1" applyBorder="1" applyAlignment="1">
      <alignment horizontal="justify" wrapText="1"/>
    </xf>
    <xf numFmtId="0" fontId="2" fillId="2" borderId="13" xfId="0" applyFont="1" applyFill="1" applyBorder="1" applyAlignment="1">
      <alignment horizontal="justify" wrapText="1"/>
    </xf>
    <xf numFmtId="0" fontId="2" fillId="2" borderId="19" xfId="0" applyFont="1" applyFill="1" applyBorder="1" applyAlignment="1">
      <alignment horizontal="justify" wrapText="1"/>
    </xf>
    <xf numFmtId="0" fontId="2" fillId="2" borderId="20" xfId="0" applyFont="1" applyFill="1" applyBorder="1" applyAlignment="1">
      <alignment horizontal="justify"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0" xfId="0" applyFont="1" applyFill="1"/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1" fillId="2" borderId="59" xfId="0" applyFont="1" applyFill="1" applyBorder="1" applyAlignment="1">
      <alignment wrapText="1"/>
    </xf>
    <xf numFmtId="0" fontId="1" fillId="2" borderId="47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49" fontId="2" fillId="2" borderId="0" xfId="0" applyNumberFormat="1" applyFont="1" applyFill="1" applyAlignment="1">
      <alignment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1" fillId="2" borderId="49" xfId="0" applyFont="1" applyFill="1" applyBorder="1" applyAlignment="1">
      <alignment horizontal="center" wrapText="1"/>
    </xf>
    <xf numFmtId="0" fontId="0" fillId="2" borderId="55" xfId="0" applyFill="1" applyBorder="1" applyAlignment="1">
      <alignment horizontal="center" wrapText="1"/>
    </xf>
    <xf numFmtId="0" fontId="2" fillId="2" borderId="62" xfId="0" applyFont="1" applyFill="1" applyBorder="1" applyAlignment="1">
      <alignment vertical="center" wrapText="1"/>
    </xf>
    <xf numFmtId="0" fontId="0" fillId="2" borderId="33" xfId="0" applyFill="1" applyBorder="1" applyAlignment="1">
      <alignment vertical="center" wrapText="1"/>
    </xf>
    <xf numFmtId="0" fontId="0" fillId="2" borderId="44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6" fillId="2" borderId="35" xfId="0" applyFont="1" applyFill="1" applyBorder="1" applyAlignment="1">
      <alignment wrapText="1"/>
    </xf>
    <xf numFmtId="0" fontId="6" fillId="2" borderId="15" xfId="0" applyFont="1" applyFill="1" applyBorder="1" applyAlignment="1">
      <alignment wrapText="1"/>
    </xf>
    <xf numFmtId="0" fontId="6" fillId="2" borderId="23" xfId="0" applyFont="1" applyFill="1" applyBorder="1" applyAlignment="1">
      <alignment wrapText="1"/>
    </xf>
    <xf numFmtId="0" fontId="1" fillId="2" borderId="3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164" fontId="2" fillId="2" borderId="52" xfId="0" applyNumberFormat="1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278"/>
  <sheetViews>
    <sheetView tabSelected="1" workbookViewId="0">
      <selection activeCell="HN4" sqref="HN4"/>
    </sheetView>
  </sheetViews>
  <sheetFormatPr defaultRowHeight="15" x14ac:dyDescent="0.25"/>
  <cols>
    <col min="1" max="1" width="3.7109375" customWidth="1"/>
    <col min="3" max="3" width="5.28515625" customWidth="1"/>
    <col min="4" max="4" width="5.5703125" customWidth="1"/>
    <col min="5" max="5" width="5" customWidth="1"/>
    <col min="6" max="6" width="9.140625" hidden="1" customWidth="1"/>
    <col min="7" max="7" width="10.140625" customWidth="1"/>
    <col min="8" max="8" width="0.85546875" customWidth="1"/>
    <col min="9" max="9" width="9.42578125" customWidth="1"/>
    <col min="10" max="10" width="0.140625" customWidth="1"/>
    <col min="11" max="11" width="0.28515625" hidden="1" customWidth="1"/>
    <col min="12" max="12" width="7.7109375" customWidth="1"/>
    <col min="13" max="13" width="2.85546875" customWidth="1"/>
    <col min="15" max="15" width="0.42578125" customWidth="1"/>
    <col min="17" max="17" width="1.42578125" customWidth="1"/>
    <col min="18" max="18" width="0.42578125" customWidth="1"/>
    <col min="20" max="20" width="10.140625" customWidth="1"/>
    <col min="21" max="21" width="1" customWidth="1"/>
    <col min="22" max="24" width="9.140625" hidden="1" customWidth="1"/>
    <col min="25" max="25" width="0.140625" hidden="1" customWidth="1"/>
    <col min="26" max="27" width="9.140625" hidden="1" customWidth="1"/>
    <col min="28" max="28" width="12" hidden="1" customWidth="1"/>
    <col min="29" max="29" width="11" hidden="1" customWidth="1"/>
    <col min="30" max="61" width="9.140625" hidden="1" customWidth="1"/>
    <col min="62" max="62" width="0.140625" hidden="1" customWidth="1"/>
    <col min="63" max="77" width="9.140625" hidden="1" customWidth="1"/>
    <col min="78" max="78" width="0.28515625" hidden="1" customWidth="1"/>
    <col min="79" max="93" width="9.140625" hidden="1" customWidth="1"/>
    <col min="94" max="94" width="0.140625" hidden="1" customWidth="1"/>
    <col min="95" max="109" width="9.140625" hidden="1" customWidth="1"/>
    <col min="110" max="110" width="0.140625" hidden="1" customWidth="1"/>
    <col min="111" max="117" width="9.140625" hidden="1" customWidth="1"/>
    <col min="118" max="118" width="0.140625" hidden="1" customWidth="1"/>
    <col min="119" max="133" width="9.140625" hidden="1" customWidth="1"/>
    <col min="134" max="134" width="0.140625" hidden="1" customWidth="1"/>
    <col min="135" max="204" width="9.140625" hidden="1" customWidth="1"/>
    <col min="205" max="205" width="0.140625" customWidth="1"/>
    <col min="206" max="212" width="9.140625" hidden="1" customWidth="1"/>
    <col min="213" max="213" width="0.140625" customWidth="1"/>
    <col min="214" max="220" width="9.140625" hidden="1" customWidth="1"/>
    <col min="221" max="228" width="9.140625" customWidth="1"/>
    <col min="231" max="236" width="9.140625" customWidth="1"/>
  </cols>
  <sheetData>
    <row r="1" spans="1:26" ht="15.75" x14ac:dyDescent="0.25">
      <c r="A1" s="351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82" t="s">
        <v>69</v>
      </c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</row>
    <row r="2" spans="1:26" ht="15.75" x14ac:dyDescent="0.25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</row>
    <row r="3" spans="1:26" ht="15.75" x14ac:dyDescent="0.25">
      <c r="A3" s="351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</row>
    <row r="4" spans="1:26" ht="15.75" x14ac:dyDescent="0.25">
      <c r="A4" s="351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1"/>
      <c r="R4" s="351"/>
      <c r="S4" s="351"/>
      <c r="T4" s="351"/>
      <c r="U4" s="366"/>
      <c r="V4" s="366"/>
      <c r="W4" s="366"/>
      <c r="X4" s="366"/>
      <c r="Y4" s="366"/>
      <c r="Z4" s="366"/>
    </row>
    <row r="5" spans="1:26" ht="84.75" customHeight="1" x14ac:dyDescent="0.3">
      <c r="A5" s="381" t="s">
        <v>61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172"/>
      <c r="Z5" s="172"/>
    </row>
    <row r="6" spans="1:26" ht="2.25" customHeight="1" thickBot="1" x14ac:dyDescent="0.3">
      <c r="A6" s="1"/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1"/>
      <c r="T6" s="366"/>
      <c r="U6" s="366"/>
      <c r="V6" s="366"/>
      <c r="W6" s="366"/>
      <c r="X6" s="366"/>
      <c r="Y6" s="366"/>
      <c r="Z6" s="2"/>
    </row>
    <row r="7" spans="1:26" ht="28.5" customHeight="1" thickBot="1" x14ac:dyDescent="0.3">
      <c r="A7" s="367" t="s">
        <v>0</v>
      </c>
      <c r="B7" s="370" t="s">
        <v>1</v>
      </c>
      <c r="C7" s="371"/>
      <c r="D7" s="376" t="s">
        <v>2</v>
      </c>
      <c r="E7" s="285"/>
      <c r="F7" s="286"/>
      <c r="G7" s="186" t="s">
        <v>3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244"/>
      <c r="S7" s="284" t="s">
        <v>4</v>
      </c>
      <c r="T7" s="285"/>
      <c r="U7" s="286"/>
      <c r="V7" s="171"/>
      <c r="W7" s="172"/>
      <c r="X7" s="172"/>
      <c r="Y7" s="172"/>
      <c r="Z7" s="172"/>
    </row>
    <row r="8" spans="1:26" ht="16.5" thickBot="1" x14ac:dyDescent="0.3">
      <c r="A8" s="368"/>
      <c r="B8" s="372"/>
      <c r="C8" s="373"/>
      <c r="D8" s="377"/>
      <c r="E8" s="263"/>
      <c r="F8" s="264"/>
      <c r="G8" s="284" t="s">
        <v>5</v>
      </c>
      <c r="H8" s="286"/>
      <c r="I8" s="186" t="s">
        <v>6</v>
      </c>
      <c r="J8" s="120"/>
      <c r="K8" s="120"/>
      <c r="L8" s="120"/>
      <c r="M8" s="120"/>
      <c r="N8" s="120"/>
      <c r="O8" s="120"/>
      <c r="P8" s="120"/>
      <c r="Q8" s="120"/>
      <c r="R8" s="244"/>
      <c r="S8" s="166"/>
      <c r="T8" s="296"/>
      <c r="U8" s="297"/>
      <c r="V8" s="171"/>
      <c r="W8" s="172"/>
      <c r="X8" s="172"/>
      <c r="Y8" s="172"/>
      <c r="Z8" s="172"/>
    </row>
    <row r="9" spans="1:26" ht="35.25" customHeight="1" thickBot="1" x14ac:dyDescent="0.3">
      <c r="A9" s="369"/>
      <c r="B9" s="374"/>
      <c r="C9" s="375"/>
      <c r="D9" s="378"/>
      <c r="E9" s="267"/>
      <c r="F9" s="268"/>
      <c r="G9" s="166"/>
      <c r="H9" s="297"/>
      <c r="I9" s="186" t="s">
        <v>7</v>
      </c>
      <c r="J9" s="244"/>
      <c r="K9" s="186" t="s">
        <v>8</v>
      </c>
      <c r="L9" s="120"/>
      <c r="M9" s="244"/>
      <c r="N9" s="186" t="s">
        <v>9</v>
      </c>
      <c r="O9" s="244"/>
      <c r="P9" s="186" t="s">
        <v>10</v>
      </c>
      <c r="Q9" s="120"/>
      <c r="R9" s="244"/>
      <c r="S9" s="347"/>
      <c r="T9" s="348"/>
      <c r="U9" s="349"/>
      <c r="V9" s="171"/>
      <c r="W9" s="172"/>
      <c r="X9" s="172"/>
      <c r="Y9" s="172"/>
      <c r="Z9" s="172"/>
    </row>
    <row r="10" spans="1:26" ht="19.5" thickBot="1" x14ac:dyDescent="0.35">
      <c r="A10" s="3">
        <v>1</v>
      </c>
      <c r="B10" s="360">
        <v>2</v>
      </c>
      <c r="C10" s="361"/>
      <c r="D10" s="362">
        <v>3</v>
      </c>
      <c r="E10" s="363"/>
      <c r="F10" s="364"/>
      <c r="G10" s="358">
        <v>4</v>
      </c>
      <c r="H10" s="359"/>
      <c r="I10" s="358">
        <v>5</v>
      </c>
      <c r="J10" s="359"/>
      <c r="K10" s="358">
        <v>6</v>
      </c>
      <c r="L10" s="365"/>
      <c r="M10" s="359"/>
      <c r="N10" s="358">
        <v>7</v>
      </c>
      <c r="O10" s="359"/>
      <c r="P10" s="358">
        <v>8</v>
      </c>
      <c r="Q10" s="365"/>
      <c r="R10" s="359"/>
      <c r="S10" s="358">
        <v>9</v>
      </c>
      <c r="T10" s="365"/>
      <c r="U10" s="359"/>
      <c r="V10" s="171"/>
      <c r="W10" s="172"/>
      <c r="X10" s="172"/>
      <c r="Y10" s="172"/>
      <c r="Z10" s="172"/>
    </row>
    <row r="11" spans="1:26" ht="16.5" thickBot="1" x14ac:dyDescent="0.3">
      <c r="A11" s="168" t="s">
        <v>11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70"/>
      <c r="X11" s="171"/>
      <c r="Y11" s="172"/>
      <c r="Z11" s="172"/>
    </row>
    <row r="12" spans="1:26" ht="16.5" thickBot="1" x14ac:dyDescent="0.3">
      <c r="A12" s="132">
        <v>1</v>
      </c>
      <c r="B12" s="383" t="s">
        <v>55</v>
      </c>
      <c r="C12" s="384"/>
      <c r="D12" s="119">
        <v>2019</v>
      </c>
      <c r="E12" s="120"/>
      <c r="F12" s="244"/>
      <c r="G12" s="77">
        <f>N12+P12</f>
        <v>456.72199999999998</v>
      </c>
      <c r="H12" s="79"/>
      <c r="I12" s="77">
        <v>0</v>
      </c>
      <c r="J12" s="78"/>
      <c r="K12" s="79"/>
      <c r="L12" s="77">
        <v>0</v>
      </c>
      <c r="M12" s="79"/>
      <c r="N12" s="77">
        <v>8.5220000000000002</v>
      </c>
      <c r="O12" s="79"/>
      <c r="P12" s="77">
        <v>448.2</v>
      </c>
      <c r="Q12" s="78"/>
      <c r="R12" s="79"/>
      <c r="S12" s="327" t="s">
        <v>13</v>
      </c>
      <c r="T12" s="328"/>
      <c r="U12" s="329"/>
      <c r="V12" s="171"/>
      <c r="W12" s="172"/>
      <c r="X12" s="172"/>
      <c r="Y12" s="172"/>
      <c r="Z12" s="172"/>
    </row>
    <row r="13" spans="1:26" ht="16.5" thickBot="1" x14ac:dyDescent="0.3">
      <c r="A13" s="133"/>
      <c r="B13" s="385"/>
      <c r="C13" s="386"/>
      <c r="D13" s="119">
        <v>2020</v>
      </c>
      <c r="E13" s="120"/>
      <c r="F13" s="244"/>
      <c r="G13" s="77">
        <v>0</v>
      </c>
      <c r="H13" s="79"/>
      <c r="I13" s="77">
        <v>0</v>
      </c>
      <c r="J13" s="78"/>
      <c r="K13" s="79"/>
      <c r="L13" s="77">
        <v>0</v>
      </c>
      <c r="M13" s="79"/>
      <c r="N13" s="77">
        <v>0</v>
      </c>
      <c r="O13" s="79"/>
      <c r="P13" s="77">
        <v>0</v>
      </c>
      <c r="Q13" s="78"/>
      <c r="R13" s="79"/>
      <c r="S13" s="83"/>
      <c r="T13" s="84"/>
      <c r="U13" s="85"/>
      <c r="V13" s="171"/>
      <c r="W13" s="172"/>
      <c r="X13" s="172"/>
      <c r="Y13" s="172"/>
      <c r="Z13" s="172"/>
    </row>
    <row r="14" spans="1:26" ht="149.25" customHeight="1" thickBot="1" x14ac:dyDescent="0.3">
      <c r="A14" s="133"/>
      <c r="B14" s="385"/>
      <c r="C14" s="386"/>
      <c r="D14" s="119">
        <v>2021</v>
      </c>
      <c r="E14" s="120"/>
      <c r="F14" s="244"/>
      <c r="G14" s="77">
        <v>0</v>
      </c>
      <c r="H14" s="79"/>
      <c r="I14" s="77">
        <v>0</v>
      </c>
      <c r="J14" s="78"/>
      <c r="K14" s="79"/>
      <c r="L14" s="77">
        <v>0</v>
      </c>
      <c r="M14" s="79"/>
      <c r="N14" s="77">
        <v>0</v>
      </c>
      <c r="O14" s="79"/>
      <c r="P14" s="77">
        <v>0</v>
      </c>
      <c r="Q14" s="78"/>
      <c r="R14" s="79"/>
      <c r="S14" s="83"/>
      <c r="T14" s="391"/>
      <c r="U14" s="85"/>
      <c r="V14" s="171"/>
      <c r="W14" s="172"/>
      <c r="X14" s="172"/>
      <c r="Y14" s="172"/>
      <c r="Z14" s="172"/>
    </row>
    <row r="15" spans="1:26" ht="16.5" thickBot="1" x14ac:dyDescent="0.3">
      <c r="A15" s="352"/>
      <c r="B15" s="387"/>
      <c r="C15" s="388"/>
      <c r="D15" s="119">
        <v>2022</v>
      </c>
      <c r="E15" s="120"/>
      <c r="F15" s="244"/>
      <c r="G15" s="77">
        <v>0</v>
      </c>
      <c r="H15" s="79"/>
      <c r="I15" s="77">
        <v>0</v>
      </c>
      <c r="J15" s="78"/>
      <c r="K15" s="79"/>
      <c r="L15" s="77">
        <v>0</v>
      </c>
      <c r="M15" s="79"/>
      <c r="N15" s="77">
        <v>0</v>
      </c>
      <c r="O15" s="79"/>
      <c r="P15" s="77">
        <v>0</v>
      </c>
      <c r="Q15" s="78"/>
      <c r="R15" s="79"/>
      <c r="S15" s="105"/>
      <c r="T15" s="392"/>
      <c r="U15" s="106"/>
      <c r="V15" s="171"/>
      <c r="W15" s="172"/>
      <c r="X15" s="172"/>
      <c r="Y15" s="172"/>
      <c r="Z15" s="172"/>
    </row>
    <row r="16" spans="1:26" ht="16.5" thickBot="1" x14ac:dyDescent="0.3">
      <c r="A16" s="352"/>
      <c r="B16" s="387"/>
      <c r="C16" s="388"/>
      <c r="D16" s="119">
        <v>2023</v>
      </c>
      <c r="E16" s="120"/>
      <c r="F16" s="244"/>
      <c r="G16" s="77">
        <v>0</v>
      </c>
      <c r="H16" s="79"/>
      <c r="I16" s="77">
        <v>0</v>
      </c>
      <c r="J16" s="78"/>
      <c r="K16" s="79"/>
      <c r="L16" s="77">
        <v>0</v>
      </c>
      <c r="M16" s="79"/>
      <c r="N16" s="77">
        <v>0</v>
      </c>
      <c r="O16" s="79"/>
      <c r="P16" s="77">
        <v>0</v>
      </c>
      <c r="Q16" s="78"/>
      <c r="R16" s="79"/>
      <c r="S16" s="105"/>
      <c r="T16" s="392"/>
      <c r="U16" s="106"/>
      <c r="V16" s="171"/>
      <c r="W16" s="172"/>
      <c r="X16" s="172"/>
      <c r="Y16" s="172"/>
      <c r="Z16" s="172"/>
    </row>
    <row r="17" spans="1:26" ht="16.5" thickBot="1" x14ac:dyDescent="0.3">
      <c r="A17" s="353"/>
      <c r="B17" s="389"/>
      <c r="C17" s="390"/>
      <c r="D17" s="119">
        <v>2024</v>
      </c>
      <c r="E17" s="120"/>
      <c r="F17" s="244"/>
      <c r="G17" s="77">
        <v>0</v>
      </c>
      <c r="H17" s="79"/>
      <c r="I17" s="77">
        <f>I16</f>
        <v>0</v>
      </c>
      <c r="J17" s="78"/>
      <c r="K17" s="79"/>
      <c r="L17" s="77">
        <f>L16</f>
        <v>0</v>
      </c>
      <c r="M17" s="79"/>
      <c r="N17" s="77">
        <f>N16</f>
        <v>0</v>
      </c>
      <c r="O17" s="79"/>
      <c r="P17" s="77">
        <f>P16</f>
        <v>0</v>
      </c>
      <c r="Q17" s="78"/>
      <c r="R17" s="79"/>
      <c r="S17" s="356"/>
      <c r="T17" s="393"/>
      <c r="U17" s="394"/>
      <c r="V17" s="171"/>
      <c r="W17" s="172"/>
      <c r="X17" s="172"/>
      <c r="Y17" s="172"/>
      <c r="Z17" s="172"/>
    </row>
    <row r="18" spans="1:26" ht="16.5" thickBot="1" x14ac:dyDescent="0.3">
      <c r="A18" s="132">
        <v>2</v>
      </c>
      <c r="B18" s="327" t="s">
        <v>12</v>
      </c>
      <c r="C18" s="354"/>
      <c r="D18" s="119">
        <v>2019</v>
      </c>
      <c r="E18" s="120"/>
      <c r="F18" s="244"/>
      <c r="G18" s="77">
        <f>I18+L18+N18+P18</f>
        <v>1240.9000000000001</v>
      </c>
      <c r="H18" s="79"/>
      <c r="I18" s="77">
        <v>0</v>
      </c>
      <c r="J18" s="78"/>
      <c r="K18" s="79"/>
      <c r="L18" s="77">
        <v>151.69999999999999</v>
      </c>
      <c r="M18" s="79"/>
      <c r="N18" s="77">
        <v>151.69999999999999</v>
      </c>
      <c r="O18" s="79"/>
      <c r="P18" s="77">
        <v>937.5</v>
      </c>
      <c r="Q18" s="78"/>
      <c r="R18" s="79"/>
      <c r="S18" s="327" t="s">
        <v>13</v>
      </c>
      <c r="T18" s="328"/>
      <c r="U18" s="329"/>
      <c r="V18" s="171"/>
      <c r="W18" s="172"/>
      <c r="X18" s="172"/>
      <c r="Y18" s="172"/>
      <c r="Z18" s="172"/>
    </row>
    <row r="19" spans="1:26" ht="16.5" thickBot="1" x14ac:dyDescent="0.3">
      <c r="A19" s="133"/>
      <c r="B19" s="83"/>
      <c r="C19" s="355"/>
      <c r="D19" s="119">
        <v>2020</v>
      </c>
      <c r="E19" s="120"/>
      <c r="F19" s="244"/>
      <c r="G19" s="77">
        <f>I19+L19+N19+P19</f>
        <v>1194.8</v>
      </c>
      <c r="H19" s="79"/>
      <c r="I19" s="77">
        <v>0</v>
      </c>
      <c r="J19" s="78"/>
      <c r="K19" s="79"/>
      <c r="L19" s="77">
        <v>153.6</v>
      </c>
      <c r="M19" s="79"/>
      <c r="N19" s="77">
        <v>72.2</v>
      </c>
      <c r="O19" s="79"/>
      <c r="P19" s="77">
        <v>969</v>
      </c>
      <c r="Q19" s="78"/>
      <c r="R19" s="79"/>
      <c r="S19" s="83"/>
      <c r="T19" s="84"/>
      <c r="U19" s="85"/>
      <c r="V19" s="171"/>
      <c r="W19" s="172"/>
      <c r="X19" s="172"/>
      <c r="Y19" s="172"/>
      <c r="Z19" s="172"/>
    </row>
    <row r="20" spans="1:26" ht="16.5" thickBot="1" x14ac:dyDescent="0.3">
      <c r="A20" s="133"/>
      <c r="B20" s="83"/>
      <c r="C20" s="355"/>
      <c r="D20" s="119">
        <v>2021</v>
      </c>
      <c r="E20" s="120"/>
      <c r="F20" s="244"/>
      <c r="G20" s="77">
        <f>I20+L20+N20+P20</f>
        <v>1193.4000000000001</v>
      </c>
      <c r="H20" s="79"/>
      <c r="I20" s="77">
        <v>0</v>
      </c>
      <c r="J20" s="78"/>
      <c r="K20" s="79"/>
      <c r="L20" s="77">
        <v>153.6</v>
      </c>
      <c r="M20" s="79"/>
      <c r="N20" s="77">
        <v>72.2</v>
      </c>
      <c r="O20" s="79"/>
      <c r="P20" s="77">
        <v>967.6</v>
      </c>
      <c r="Q20" s="78"/>
      <c r="R20" s="79"/>
      <c r="S20" s="83"/>
      <c r="T20" s="391"/>
      <c r="U20" s="85"/>
      <c r="V20" s="171"/>
      <c r="W20" s="172"/>
      <c r="X20" s="172"/>
      <c r="Y20" s="172"/>
      <c r="Z20" s="172"/>
    </row>
    <row r="21" spans="1:26" ht="16.5" thickBot="1" x14ac:dyDescent="0.3">
      <c r="A21" s="352"/>
      <c r="B21" s="105"/>
      <c r="C21" s="183"/>
      <c r="D21" s="119">
        <v>2022</v>
      </c>
      <c r="E21" s="90"/>
      <c r="F21" s="31"/>
      <c r="G21" s="77">
        <v>153.6</v>
      </c>
      <c r="H21" s="89"/>
      <c r="I21" s="77">
        <v>0</v>
      </c>
      <c r="J21" s="90"/>
      <c r="K21" s="89"/>
      <c r="L21" s="77">
        <v>153.6</v>
      </c>
      <c r="M21" s="89"/>
      <c r="N21" s="77">
        <v>72.2</v>
      </c>
      <c r="O21" s="89"/>
      <c r="P21" s="77">
        <v>967.6</v>
      </c>
      <c r="Q21" s="90"/>
      <c r="R21" s="89"/>
      <c r="S21" s="105"/>
      <c r="T21" s="392"/>
      <c r="U21" s="106"/>
      <c r="V21" s="32"/>
      <c r="W21" s="33"/>
      <c r="X21" s="33"/>
      <c r="Y21" s="33"/>
      <c r="Z21" s="33"/>
    </row>
    <row r="22" spans="1:26" ht="16.5" thickBot="1" x14ac:dyDescent="0.3">
      <c r="A22" s="352"/>
      <c r="B22" s="105"/>
      <c r="C22" s="183"/>
      <c r="D22" s="119">
        <v>2023</v>
      </c>
      <c r="E22" s="90"/>
      <c r="F22" s="31"/>
      <c r="G22" s="77">
        <v>153.6</v>
      </c>
      <c r="H22" s="89"/>
      <c r="I22" s="77">
        <v>0</v>
      </c>
      <c r="J22" s="90"/>
      <c r="K22" s="89"/>
      <c r="L22" s="77">
        <v>153.6</v>
      </c>
      <c r="M22" s="89"/>
      <c r="N22" s="77">
        <v>72.2</v>
      </c>
      <c r="O22" s="89"/>
      <c r="P22" s="77">
        <v>967.6</v>
      </c>
      <c r="Q22" s="90"/>
      <c r="R22" s="89"/>
      <c r="S22" s="105"/>
      <c r="T22" s="392"/>
      <c r="U22" s="106"/>
      <c r="V22" s="32"/>
      <c r="W22" s="33"/>
      <c r="X22" s="33"/>
      <c r="Y22" s="33"/>
      <c r="Z22" s="33"/>
    </row>
    <row r="23" spans="1:26" ht="16.5" thickBot="1" x14ac:dyDescent="0.3">
      <c r="A23" s="353"/>
      <c r="B23" s="356"/>
      <c r="C23" s="357"/>
      <c r="D23" s="119">
        <v>2024</v>
      </c>
      <c r="E23" s="90"/>
      <c r="F23" s="31"/>
      <c r="G23" s="77">
        <v>153.6</v>
      </c>
      <c r="H23" s="89"/>
      <c r="I23" s="77">
        <v>0</v>
      </c>
      <c r="J23" s="90"/>
      <c r="K23" s="89"/>
      <c r="L23" s="77">
        <v>153.6</v>
      </c>
      <c r="M23" s="89"/>
      <c r="N23" s="77">
        <v>72.2</v>
      </c>
      <c r="O23" s="89"/>
      <c r="P23" s="77">
        <v>967.6</v>
      </c>
      <c r="Q23" s="90"/>
      <c r="R23" s="89"/>
      <c r="S23" s="356"/>
      <c r="T23" s="393"/>
      <c r="U23" s="394"/>
      <c r="V23" s="32"/>
      <c r="W23" s="33"/>
      <c r="X23" s="33"/>
      <c r="Y23" s="33"/>
      <c r="Z23" s="33"/>
    </row>
    <row r="24" spans="1:26" ht="16.5" thickBot="1" x14ac:dyDescent="0.3">
      <c r="A24" s="132">
        <v>3</v>
      </c>
      <c r="B24" s="383" t="s">
        <v>14</v>
      </c>
      <c r="C24" s="384"/>
      <c r="D24" s="119">
        <v>2019</v>
      </c>
      <c r="E24" s="120"/>
      <c r="F24" s="244"/>
      <c r="G24" s="77">
        <f>I24+L24+N24+P24</f>
        <v>0</v>
      </c>
      <c r="H24" s="79"/>
      <c r="I24" s="77">
        <v>0</v>
      </c>
      <c r="J24" s="78"/>
      <c r="K24" s="79"/>
      <c r="L24" s="77">
        <v>0</v>
      </c>
      <c r="M24" s="79"/>
      <c r="N24" s="77">
        <v>0</v>
      </c>
      <c r="O24" s="79"/>
      <c r="P24" s="77">
        <v>0</v>
      </c>
      <c r="Q24" s="78"/>
      <c r="R24" s="79"/>
      <c r="S24" s="327" t="s">
        <v>13</v>
      </c>
      <c r="T24" s="328"/>
      <c r="U24" s="329"/>
      <c r="V24" s="171"/>
      <c r="W24" s="172"/>
      <c r="X24" s="172"/>
      <c r="Y24" s="172"/>
      <c r="Z24" s="172"/>
    </row>
    <row r="25" spans="1:26" ht="16.5" thickBot="1" x14ac:dyDescent="0.3">
      <c r="A25" s="133"/>
      <c r="B25" s="385"/>
      <c r="C25" s="386"/>
      <c r="D25" s="119">
        <v>2020</v>
      </c>
      <c r="E25" s="120"/>
      <c r="F25" s="244"/>
      <c r="G25" s="77">
        <f>L25+N25+P25</f>
        <v>612.20000000000005</v>
      </c>
      <c r="H25" s="79"/>
      <c r="I25" s="77">
        <v>0</v>
      </c>
      <c r="J25" s="78"/>
      <c r="K25" s="79"/>
      <c r="L25" s="77">
        <v>153.5</v>
      </c>
      <c r="M25" s="79"/>
      <c r="N25" s="77">
        <v>0</v>
      </c>
      <c r="O25" s="79"/>
      <c r="P25" s="77">
        <v>458.7</v>
      </c>
      <c r="Q25" s="78"/>
      <c r="R25" s="79"/>
      <c r="S25" s="83"/>
      <c r="T25" s="84"/>
      <c r="U25" s="85"/>
      <c r="V25" s="171"/>
      <c r="W25" s="172"/>
      <c r="X25" s="172"/>
      <c r="Y25" s="172"/>
      <c r="Z25" s="172"/>
    </row>
    <row r="26" spans="1:26" ht="16.5" thickBot="1" x14ac:dyDescent="0.3">
      <c r="A26" s="133"/>
      <c r="B26" s="385"/>
      <c r="C26" s="386"/>
      <c r="D26" s="119">
        <v>2021</v>
      </c>
      <c r="E26" s="120"/>
      <c r="F26" s="244"/>
      <c r="G26" s="77">
        <f>L26+N26+P26</f>
        <v>611.5</v>
      </c>
      <c r="H26" s="79"/>
      <c r="I26" s="77">
        <v>0</v>
      </c>
      <c r="J26" s="78"/>
      <c r="K26" s="79"/>
      <c r="L26" s="77">
        <v>153.5</v>
      </c>
      <c r="M26" s="79"/>
      <c r="N26" s="77">
        <v>0</v>
      </c>
      <c r="O26" s="79"/>
      <c r="P26" s="77">
        <v>458</v>
      </c>
      <c r="Q26" s="78"/>
      <c r="R26" s="79"/>
      <c r="S26" s="83"/>
      <c r="T26" s="391"/>
      <c r="U26" s="85"/>
      <c r="V26" s="171"/>
      <c r="W26" s="172"/>
      <c r="X26" s="172"/>
      <c r="Y26" s="172"/>
      <c r="Z26" s="172"/>
    </row>
    <row r="27" spans="1:26" ht="16.5" thickBot="1" x14ac:dyDescent="0.3">
      <c r="A27" s="352"/>
      <c r="B27" s="387"/>
      <c r="C27" s="388"/>
      <c r="D27" s="119">
        <v>2022</v>
      </c>
      <c r="E27" s="120"/>
      <c r="F27" s="244"/>
      <c r="G27" s="77">
        <v>611.5</v>
      </c>
      <c r="H27" s="79"/>
      <c r="I27" s="77">
        <v>0</v>
      </c>
      <c r="J27" s="78"/>
      <c r="K27" s="79"/>
      <c r="L27" s="77">
        <v>153.5</v>
      </c>
      <c r="M27" s="79"/>
      <c r="N27" s="77">
        <v>0</v>
      </c>
      <c r="O27" s="79"/>
      <c r="P27" s="77">
        <v>458</v>
      </c>
      <c r="Q27" s="78"/>
      <c r="R27" s="79"/>
      <c r="S27" s="105"/>
      <c r="T27" s="392"/>
      <c r="U27" s="106"/>
      <c r="V27" s="32"/>
      <c r="W27" s="33"/>
      <c r="X27" s="33"/>
      <c r="Y27" s="33"/>
      <c r="Z27" s="33"/>
    </row>
    <row r="28" spans="1:26" ht="16.5" thickBot="1" x14ac:dyDescent="0.3">
      <c r="A28" s="352"/>
      <c r="B28" s="387"/>
      <c r="C28" s="388"/>
      <c r="D28" s="119">
        <v>2023</v>
      </c>
      <c r="E28" s="120"/>
      <c r="F28" s="244"/>
      <c r="G28" s="77">
        <v>611.5</v>
      </c>
      <c r="H28" s="79"/>
      <c r="I28" s="77">
        <v>0</v>
      </c>
      <c r="J28" s="78"/>
      <c r="K28" s="79"/>
      <c r="L28" s="77">
        <v>153.5</v>
      </c>
      <c r="M28" s="79"/>
      <c r="N28" s="77">
        <v>0</v>
      </c>
      <c r="O28" s="79"/>
      <c r="P28" s="77">
        <v>458</v>
      </c>
      <c r="Q28" s="78"/>
      <c r="R28" s="79"/>
      <c r="S28" s="105"/>
      <c r="T28" s="392"/>
      <c r="U28" s="106"/>
      <c r="V28" s="32"/>
      <c r="W28" s="33"/>
      <c r="X28" s="33"/>
      <c r="Y28" s="33"/>
      <c r="Z28" s="33"/>
    </row>
    <row r="29" spans="1:26" ht="16.5" thickBot="1" x14ac:dyDescent="0.3">
      <c r="A29" s="395"/>
      <c r="B29" s="396"/>
      <c r="C29" s="397"/>
      <c r="D29" s="119">
        <v>2024</v>
      </c>
      <c r="E29" s="120"/>
      <c r="F29" s="244"/>
      <c r="G29" s="77">
        <v>611.5</v>
      </c>
      <c r="H29" s="79"/>
      <c r="I29" s="77">
        <v>0</v>
      </c>
      <c r="J29" s="78"/>
      <c r="K29" s="79"/>
      <c r="L29" s="77">
        <v>153.5</v>
      </c>
      <c r="M29" s="79"/>
      <c r="N29" s="77">
        <v>0</v>
      </c>
      <c r="O29" s="79"/>
      <c r="P29" s="77">
        <v>458</v>
      </c>
      <c r="Q29" s="78"/>
      <c r="R29" s="79"/>
      <c r="S29" s="356"/>
      <c r="T29" s="393"/>
      <c r="U29" s="394"/>
      <c r="V29" s="32"/>
      <c r="W29" s="33"/>
      <c r="X29" s="33"/>
      <c r="Y29" s="33"/>
      <c r="Z29" s="33"/>
    </row>
    <row r="30" spans="1:26" ht="16.5" thickBot="1" x14ac:dyDescent="0.3">
      <c r="A30" s="235">
        <v>4</v>
      </c>
      <c r="B30" s="398" t="s">
        <v>15</v>
      </c>
      <c r="C30" s="399"/>
      <c r="D30" s="119">
        <v>2019</v>
      </c>
      <c r="E30" s="120"/>
      <c r="F30" s="244"/>
      <c r="G30" s="77">
        <f t="shared" ref="G30:G38" si="0">P30</f>
        <v>26.7</v>
      </c>
      <c r="H30" s="79"/>
      <c r="I30" s="77">
        <v>0</v>
      </c>
      <c r="J30" s="78"/>
      <c r="K30" s="79"/>
      <c r="L30" s="77">
        <v>0</v>
      </c>
      <c r="M30" s="79"/>
      <c r="N30" s="77">
        <v>0</v>
      </c>
      <c r="O30" s="79"/>
      <c r="P30" s="77">
        <v>26.7</v>
      </c>
      <c r="Q30" s="78"/>
      <c r="R30" s="79"/>
      <c r="S30" s="327" t="s">
        <v>13</v>
      </c>
      <c r="T30" s="328"/>
      <c r="U30" s="329"/>
      <c r="V30" s="171"/>
      <c r="W30" s="172"/>
      <c r="X30" s="172"/>
      <c r="Y30" s="172"/>
      <c r="Z30" s="172"/>
    </row>
    <row r="31" spans="1:26" ht="16.5" thickBot="1" x14ac:dyDescent="0.3">
      <c r="A31" s="133"/>
      <c r="B31" s="385"/>
      <c r="C31" s="386"/>
      <c r="D31" s="119">
        <v>2020</v>
      </c>
      <c r="E31" s="120"/>
      <c r="F31" s="244"/>
      <c r="G31" s="77">
        <f t="shared" si="0"/>
        <v>32.200000000000003</v>
      </c>
      <c r="H31" s="79"/>
      <c r="I31" s="77">
        <v>0</v>
      </c>
      <c r="J31" s="78"/>
      <c r="K31" s="79"/>
      <c r="L31" s="77">
        <v>0</v>
      </c>
      <c r="M31" s="79"/>
      <c r="N31" s="77">
        <v>0</v>
      </c>
      <c r="O31" s="79"/>
      <c r="P31" s="77">
        <v>32.200000000000003</v>
      </c>
      <c r="Q31" s="78"/>
      <c r="R31" s="79"/>
      <c r="S31" s="83"/>
      <c r="T31" s="84"/>
      <c r="U31" s="85"/>
      <c r="V31" s="171"/>
      <c r="W31" s="172"/>
      <c r="X31" s="172"/>
      <c r="Y31" s="172"/>
      <c r="Z31" s="172"/>
    </row>
    <row r="32" spans="1:26" ht="18" customHeight="1" thickBot="1" x14ac:dyDescent="0.3">
      <c r="A32" s="133"/>
      <c r="B32" s="385"/>
      <c r="C32" s="386"/>
      <c r="D32" s="119">
        <v>2021</v>
      </c>
      <c r="E32" s="120"/>
      <c r="F32" s="244"/>
      <c r="G32" s="77">
        <f t="shared" si="0"/>
        <v>32.200000000000003</v>
      </c>
      <c r="H32" s="79"/>
      <c r="I32" s="77">
        <v>0</v>
      </c>
      <c r="J32" s="78"/>
      <c r="K32" s="79"/>
      <c r="L32" s="77">
        <v>0</v>
      </c>
      <c r="M32" s="79"/>
      <c r="N32" s="77">
        <v>0</v>
      </c>
      <c r="O32" s="79"/>
      <c r="P32" s="77">
        <v>32.200000000000003</v>
      </c>
      <c r="Q32" s="78"/>
      <c r="R32" s="79"/>
      <c r="S32" s="83"/>
      <c r="T32" s="391"/>
      <c r="U32" s="85"/>
      <c r="V32" s="171"/>
      <c r="W32" s="172"/>
      <c r="X32" s="172"/>
      <c r="Y32" s="172"/>
      <c r="Z32" s="172"/>
    </row>
    <row r="33" spans="1:26" ht="16.5" thickBot="1" x14ac:dyDescent="0.3">
      <c r="A33" s="352"/>
      <c r="B33" s="387"/>
      <c r="C33" s="388"/>
      <c r="D33" s="119">
        <v>2022</v>
      </c>
      <c r="E33" s="120"/>
      <c r="F33" s="244"/>
      <c r="G33" s="77">
        <v>32.200000000000003</v>
      </c>
      <c r="H33" s="79"/>
      <c r="I33" s="77">
        <v>0</v>
      </c>
      <c r="J33" s="78"/>
      <c r="K33" s="79"/>
      <c r="L33" s="77">
        <v>0</v>
      </c>
      <c r="M33" s="79"/>
      <c r="N33" s="77">
        <v>0</v>
      </c>
      <c r="O33" s="79"/>
      <c r="P33" s="77">
        <v>32.200000000000003</v>
      </c>
      <c r="Q33" s="78"/>
      <c r="R33" s="79"/>
      <c r="S33" s="105"/>
      <c r="T33" s="392"/>
      <c r="U33" s="106"/>
      <c r="V33" s="171"/>
      <c r="W33" s="172"/>
      <c r="X33" s="172"/>
      <c r="Y33" s="172"/>
      <c r="Z33" s="172"/>
    </row>
    <row r="34" spans="1:26" ht="16.5" thickBot="1" x14ac:dyDescent="0.3">
      <c r="A34" s="352"/>
      <c r="B34" s="387"/>
      <c r="C34" s="388"/>
      <c r="D34" s="119">
        <v>2023</v>
      </c>
      <c r="E34" s="120"/>
      <c r="F34" s="244"/>
      <c r="G34" s="77">
        <v>32.200000000000003</v>
      </c>
      <c r="H34" s="79"/>
      <c r="I34" s="77">
        <v>0</v>
      </c>
      <c r="J34" s="78"/>
      <c r="K34" s="79"/>
      <c r="L34" s="77">
        <v>0</v>
      </c>
      <c r="M34" s="79"/>
      <c r="N34" s="77">
        <v>0</v>
      </c>
      <c r="O34" s="79"/>
      <c r="P34" s="77">
        <v>32.200000000000003</v>
      </c>
      <c r="Q34" s="78"/>
      <c r="R34" s="79"/>
      <c r="S34" s="105"/>
      <c r="T34" s="392"/>
      <c r="U34" s="106"/>
      <c r="V34" s="171"/>
      <c r="W34" s="172"/>
      <c r="X34" s="172"/>
      <c r="Y34" s="172"/>
      <c r="Z34" s="172"/>
    </row>
    <row r="35" spans="1:26" ht="16.5" thickBot="1" x14ac:dyDescent="0.3">
      <c r="A35" s="395"/>
      <c r="B35" s="396"/>
      <c r="C35" s="397"/>
      <c r="D35" s="119">
        <v>2024</v>
      </c>
      <c r="E35" s="120"/>
      <c r="F35" s="244"/>
      <c r="G35" s="77">
        <v>32.200000000000003</v>
      </c>
      <c r="H35" s="79"/>
      <c r="I35" s="77">
        <v>0</v>
      </c>
      <c r="J35" s="78"/>
      <c r="K35" s="79"/>
      <c r="L35" s="77">
        <v>0</v>
      </c>
      <c r="M35" s="79"/>
      <c r="N35" s="77">
        <v>0</v>
      </c>
      <c r="O35" s="79"/>
      <c r="P35" s="77">
        <v>32.200000000000003</v>
      </c>
      <c r="Q35" s="78"/>
      <c r="R35" s="79"/>
      <c r="S35" s="107"/>
      <c r="T35" s="108"/>
      <c r="U35" s="109"/>
      <c r="V35" s="171"/>
      <c r="W35" s="172"/>
      <c r="X35" s="172"/>
      <c r="Y35" s="172"/>
      <c r="Z35" s="172"/>
    </row>
    <row r="36" spans="1:26" ht="16.5" thickBot="1" x14ac:dyDescent="0.3">
      <c r="A36" s="400">
        <v>5</v>
      </c>
      <c r="B36" s="402" t="s">
        <v>16</v>
      </c>
      <c r="C36" s="403"/>
      <c r="D36" s="119">
        <v>2019</v>
      </c>
      <c r="E36" s="120"/>
      <c r="F36" s="244"/>
      <c r="G36" s="77">
        <f t="shared" si="0"/>
        <v>3.1</v>
      </c>
      <c r="H36" s="79"/>
      <c r="I36" s="77">
        <v>0</v>
      </c>
      <c r="J36" s="78"/>
      <c r="K36" s="79"/>
      <c r="L36" s="77">
        <v>0</v>
      </c>
      <c r="M36" s="79"/>
      <c r="N36" s="77">
        <v>0</v>
      </c>
      <c r="O36" s="79"/>
      <c r="P36" s="77">
        <v>3.1</v>
      </c>
      <c r="Q36" s="78"/>
      <c r="R36" s="79"/>
      <c r="S36" s="80" t="s">
        <v>13</v>
      </c>
      <c r="T36" s="408"/>
      <c r="U36" s="409"/>
      <c r="V36" s="171"/>
      <c r="W36" s="172"/>
      <c r="X36" s="172"/>
      <c r="Y36" s="172"/>
      <c r="Z36" s="172"/>
    </row>
    <row r="37" spans="1:26" ht="16.5" thickBot="1" x14ac:dyDescent="0.3">
      <c r="A37" s="401"/>
      <c r="B37" s="404"/>
      <c r="C37" s="405"/>
      <c r="D37" s="119">
        <v>2020</v>
      </c>
      <c r="E37" s="120"/>
      <c r="F37" s="244"/>
      <c r="G37" s="77">
        <f t="shared" si="0"/>
        <v>3.2</v>
      </c>
      <c r="H37" s="79"/>
      <c r="I37" s="77">
        <v>0</v>
      </c>
      <c r="J37" s="78"/>
      <c r="K37" s="79"/>
      <c r="L37" s="77">
        <v>0</v>
      </c>
      <c r="M37" s="79"/>
      <c r="N37" s="77">
        <v>0</v>
      </c>
      <c r="O37" s="79"/>
      <c r="P37" s="77">
        <v>3.2</v>
      </c>
      <c r="Q37" s="78"/>
      <c r="R37" s="79"/>
      <c r="S37" s="410"/>
      <c r="T37" s="411"/>
      <c r="U37" s="412"/>
      <c r="V37" s="171"/>
      <c r="W37" s="172"/>
      <c r="X37" s="172"/>
      <c r="Y37" s="172"/>
      <c r="Z37" s="172"/>
    </row>
    <row r="38" spans="1:26" ht="16.5" thickBot="1" x14ac:dyDescent="0.3">
      <c r="A38" s="401"/>
      <c r="B38" s="404"/>
      <c r="C38" s="405"/>
      <c r="D38" s="119">
        <v>2021</v>
      </c>
      <c r="E38" s="120"/>
      <c r="F38" s="244"/>
      <c r="G38" s="77">
        <f t="shared" si="0"/>
        <v>3.2</v>
      </c>
      <c r="H38" s="79"/>
      <c r="I38" s="77">
        <v>0</v>
      </c>
      <c r="J38" s="78"/>
      <c r="K38" s="79"/>
      <c r="L38" s="77">
        <v>0</v>
      </c>
      <c r="M38" s="79"/>
      <c r="N38" s="77">
        <v>0</v>
      </c>
      <c r="O38" s="79"/>
      <c r="P38" s="77">
        <v>3.2</v>
      </c>
      <c r="Q38" s="78"/>
      <c r="R38" s="79"/>
      <c r="S38" s="410"/>
      <c r="T38" s="413"/>
      <c r="U38" s="412"/>
      <c r="V38" s="171"/>
      <c r="W38" s="172"/>
      <c r="X38" s="172"/>
      <c r="Y38" s="172"/>
      <c r="Z38" s="172"/>
    </row>
    <row r="39" spans="1:26" ht="16.5" thickBot="1" x14ac:dyDescent="0.3">
      <c r="A39" s="302"/>
      <c r="B39" s="406"/>
      <c r="C39" s="388"/>
      <c r="D39" s="119">
        <v>2022</v>
      </c>
      <c r="E39" s="120"/>
      <c r="F39" s="244"/>
      <c r="G39" s="77">
        <v>3.2</v>
      </c>
      <c r="H39" s="79"/>
      <c r="I39" s="77">
        <v>0</v>
      </c>
      <c r="J39" s="78"/>
      <c r="K39" s="79"/>
      <c r="L39" s="77">
        <v>0</v>
      </c>
      <c r="M39" s="79"/>
      <c r="N39" s="77">
        <v>0</v>
      </c>
      <c r="O39" s="79"/>
      <c r="P39" s="77">
        <v>3.2</v>
      </c>
      <c r="Q39" s="78"/>
      <c r="R39" s="79"/>
      <c r="S39" s="105"/>
      <c r="T39" s="392"/>
      <c r="U39" s="106"/>
      <c r="V39" s="171"/>
      <c r="W39" s="172"/>
      <c r="X39" s="172"/>
      <c r="Y39" s="172"/>
      <c r="Z39" s="172"/>
    </row>
    <row r="40" spans="1:26" ht="16.5" thickBot="1" x14ac:dyDescent="0.3">
      <c r="A40" s="302"/>
      <c r="B40" s="406"/>
      <c r="C40" s="388"/>
      <c r="D40" s="119">
        <v>2023</v>
      </c>
      <c r="E40" s="120"/>
      <c r="F40" s="244"/>
      <c r="G40" s="77">
        <v>3.2</v>
      </c>
      <c r="H40" s="79"/>
      <c r="I40" s="77">
        <v>0</v>
      </c>
      <c r="J40" s="78"/>
      <c r="K40" s="79"/>
      <c r="L40" s="77">
        <v>0</v>
      </c>
      <c r="M40" s="79"/>
      <c r="N40" s="77">
        <v>0</v>
      </c>
      <c r="O40" s="79"/>
      <c r="P40" s="77">
        <v>3.2</v>
      </c>
      <c r="Q40" s="78"/>
      <c r="R40" s="79"/>
      <c r="S40" s="105"/>
      <c r="T40" s="392"/>
      <c r="U40" s="106"/>
      <c r="V40" s="171"/>
      <c r="W40" s="172"/>
      <c r="X40" s="172"/>
      <c r="Y40" s="172"/>
      <c r="Z40" s="172"/>
    </row>
    <row r="41" spans="1:26" ht="16.5" thickBot="1" x14ac:dyDescent="0.3">
      <c r="A41" s="303"/>
      <c r="B41" s="407"/>
      <c r="C41" s="397"/>
      <c r="D41" s="119">
        <v>2024</v>
      </c>
      <c r="E41" s="120"/>
      <c r="F41" s="244"/>
      <c r="G41" s="77">
        <v>3.2</v>
      </c>
      <c r="H41" s="79"/>
      <c r="I41" s="77">
        <v>0</v>
      </c>
      <c r="J41" s="78"/>
      <c r="K41" s="79"/>
      <c r="L41" s="77">
        <v>0</v>
      </c>
      <c r="M41" s="79"/>
      <c r="N41" s="77">
        <v>0</v>
      </c>
      <c r="O41" s="79"/>
      <c r="P41" s="77">
        <v>3.2</v>
      </c>
      <c r="Q41" s="78"/>
      <c r="R41" s="79"/>
      <c r="S41" s="107"/>
      <c r="T41" s="108"/>
      <c r="U41" s="109"/>
      <c r="V41" s="171"/>
      <c r="W41" s="172"/>
      <c r="X41" s="172"/>
      <c r="Y41" s="172"/>
      <c r="Z41" s="172"/>
    </row>
    <row r="42" spans="1:26" ht="16.5" thickBot="1" x14ac:dyDescent="0.3">
      <c r="A42" s="194" t="s">
        <v>17</v>
      </c>
      <c r="B42" s="195"/>
      <c r="C42" s="196"/>
      <c r="D42" s="203">
        <v>2019</v>
      </c>
      <c r="E42" s="204"/>
      <c r="F42" s="205"/>
      <c r="G42" s="91">
        <f>G12+G18+G24+G30+G36</f>
        <v>1727.422</v>
      </c>
      <c r="H42" s="92"/>
      <c r="I42" s="91">
        <v>0</v>
      </c>
      <c r="J42" s="93"/>
      <c r="K42" s="92"/>
      <c r="L42" s="91">
        <f>L18+L24</f>
        <v>151.69999999999999</v>
      </c>
      <c r="M42" s="92"/>
      <c r="N42" s="91">
        <f>N18</f>
        <v>151.69999999999999</v>
      </c>
      <c r="O42" s="92"/>
      <c r="P42" s="91">
        <f>P12+P18+P24+P30+P36</f>
        <v>1415.5</v>
      </c>
      <c r="Q42" s="93"/>
      <c r="R42" s="92"/>
      <c r="S42" s="80" t="s">
        <v>60</v>
      </c>
      <c r="T42" s="81"/>
      <c r="U42" s="82"/>
      <c r="V42" s="171"/>
      <c r="W42" s="172"/>
      <c r="X42" s="172"/>
      <c r="Y42" s="172"/>
      <c r="Z42" s="172"/>
    </row>
    <row r="43" spans="1:26" ht="16.5" thickBot="1" x14ac:dyDescent="0.3">
      <c r="A43" s="197"/>
      <c r="B43" s="198"/>
      <c r="C43" s="199"/>
      <c r="D43" s="203">
        <v>2020</v>
      </c>
      <c r="E43" s="204"/>
      <c r="F43" s="205"/>
      <c r="G43" s="91">
        <f>L43+N43+P43</f>
        <v>1687</v>
      </c>
      <c r="H43" s="92"/>
      <c r="I43" s="91">
        <v>0</v>
      </c>
      <c r="J43" s="93"/>
      <c r="K43" s="92"/>
      <c r="L43" s="91">
        <v>151.69999999999999</v>
      </c>
      <c r="M43" s="92"/>
      <c r="N43" s="91">
        <f>N19</f>
        <v>72.2</v>
      </c>
      <c r="O43" s="92"/>
      <c r="P43" s="91">
        <f>P13+P19+P25+P31+P37</f>
        <v>1463.1000000000001</v>
      </c>
      <c r="Q43" s="93"/>
      <c r="R43" s="92"/>
      <c r="S43" s="83"/>
      <c r="T43" s="84"/>
      <c r="U43" s="85"/>
      <c r="V43" s="188"/>
      <c r="W43" s="172"/>
      <c r="X43" s="172"/>
      <c r="Y43" s="172"/>
      <c r="Z43" s="172"/>
    </row>
    <row r="44" spans="1:26" ht="16.5" thickBot="1" x14ac:dyDescent="0.3">
      <c r="A44" s="197"/>
      <c r="B44" s="198"/>
      <c r="C44" s="199"/>
      <c r="D44" s="203">
        <v>2021</v>
      </c>
      <c r="E44" s="204"/>
      <c r="F44" s="205"/>
      <c r="G44" s="91">
        <f>I44+L44+N44+P44</f>
        <v>1684.9</v>
      </c>
      <c r="H44" s="92"/>
      <c r="I44" s="91">
        <v>0</v>
      </c>
      <c r="J44" s="93"/>
      <c r="K44" s="92"/>
      <c r="L44" s="91">
        <v>151.69999999999999</v>
      </c>
      <c r="M44" s="92"/>
      <c r="N44" s="91">
        <v>72.2</v>
      </c>
      <c r="O44" s="92"/>
      <c r="P44" s="91">
        <v>1461</v>
      </c>
      <c r="Q44" s="93"/>
      <c r="R44" s="92"/>
      <c r="S44" s="83"/>
      <c r="T44" s="84"/>
      <c r="U44" s="85"/>
      <c r="V44" s="34"/>
      <c r="W44" s="33"/>
      <c r="X44" s="33"/>
      <c r="Y44" s="33"/>
      <c r="Z44" s="33"/>
    </row>
    <row r="45" spans="1:26" ht="16.5" thickBot="1" x14ac:dyDescent="0.3">
      <c r="A45" s="197"/>
      <c r="B45" s="198"/>
      <c r="C45" s="199"/>
      <c r="D45" s="203">
        <v>2022</v>
      </c>
      <c r="E45" s="204"/>
      <c r="F45" s="205"/>
      <c r="G45" s="91">
        <f>I45+L45+N45+P45</f>
        <v>1684.9</v>
      </c>
      <c r="H45" s="92"/>
      <c r="I45" s="91">
        <v>0</v>
      </c>
      <c r="J45" s="93"/>
      <c r="K45" s="92"/>
      <c r="L45" s="91">
        <v>151.69999999999999</v>
      </c>
      <c r="M45" s="92"/>
      <c r="N45" s="91">
        <v>72.2</v>
      </c>
      <c r="O45" s="92"/>
      <c r="P45" s="91">
        <v>1461</v>
      </c>
      <c r="Q45" s="93"/>
      <c r="R45" s="92"/>
      <c r="S45" s="83"/>
      <c r="T45" s="84"/>
      <c r="U45" s="85"/>
      <c r="V45" s="34"/>
      <c r="W45" s="33"/>
      <c r="X45" s="33"/>
      <c r="Y45" s="33"/>
      <c r="Z45" s="33"/>
    </row>
    <row r="46" spans="1:26" ht="16.5" thickBot="1" x14ac:dyDescent="0.3">
      <c r="A46" s="197"/>
      <c r="B46" s="198"/>
      <c r="C46" s="199"/>
      <c r="D46" s="203">
        <v>2023</v>
      </c>
      <c r="E46" s="204"/>
      <c r="F46" s="205"/>
      <c r="G46" s="91">
        <f>I46+L46+N46+P46</f>
        <v>1684.9</v>
      </c>
      <c r="H46" s="92"/>
      <c r="I46" s="91">
        <v>0</v>
      </c>
      <c r="J46" s="93"/>
      <c r="K46" s="92"/>
      <c r="L46" s="91">
        <v>151.69999999999999</v>
      </c>
      <c r="M46" s="92"/>
      <c r="N46" s="91">
        <v>72.2</v>
      </c>
      <c r="O46" s="92"/>
      <c r="P46" s="91">
        <v>1461</v>
      </c>
      <c r="Q46" s="93"/>
      <c r="R46" s="92"/>
      <c r="S46" s="83"/>
      <c r="T46" s="84"/>
      <c r="U46" s="85"/>
      <c r="V46" s="34"/>
      <c r="W46" s="33"/>
      <c r="X46" s="33"/>
      <c r="Y46" s="33"/>
      <c r="Z46" s="33"/>
    </row>
    <row r="47" spans="1:26" ht="18" customHeight="1" thickBot="1" x14ac:dyDescent="0.3">
      <c r="A47" s="200"/>
      <c r="B47" s="201"/>
      <c r="C47" s="202"/>
      <c r="D47" s="203">
        <v>2024</v>
      </c>
      <c r="E47" s="204"/>
      <c r="F47" s="205"/>
      <c r="G47" s="91">
        <f>I47+L47+N47+P47</f>
        <v>1684.9</v>
      </c>
      <c r="H47" s="92"/>
      <c r="I47" s="91">
        <v>0</v>
      </c>
      <c r="J47" s="93"/>
      <c r="K47" s="92"/>
      <c r="L47" s="91">
        <v>151.69999999999999</v>
      </c>
      <c r="M47" s="92"/>
      <c r="N47" s="91">
        <v>72.2</v>
      </c>
      <c r="O47" s="92"/>
      <c r="P47" s="91">
        <v>1461</v>
      </c>
      <c r="Q47" s="93"/>
      <c r="R47" s="92"/>
      <c r="S47" s="86"/>
      <c r="T47" s="87"/>
      <c r="U47" s="88"/>
      <c r="V47" s="171"/>
      <c r="W47" s="172"/>
      <c r="X47" s="172"/>
      <c r="Y47" s="172"/>
      <c r="Z47" s="172"/>
    </row>
    <row r="48" spans="1:26" ht="16.5" thickBot="1" x14ac:dyDescent="0.3">
      <c r="A48" s="168" t="s">
        <v>18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70"/>
      <c r="X48" s="171"/>
      <c r="Y48" s="172"/>
      <c r="Z48" s="172"/>
    </row>
    <row r="49" spans="1:26" ht="16.5" thickBot="1" x14ac:dyDescent="0.3">
      <c r="A49" s="132">
        <v>1</v>
      </c>
      <c r="B49" s="341" t="s">
        <v>19</v>
      </c>
      <c r="C49" s="342"/>
      <c r="D49" s="119">
        <v>2019</v>
      </c>
      <c r="E49" s="120"/>
      <c r="F49" s="244"/>
      <c r="G49" s="77">
        <f>P49</f>
        <v>27.2</v>
      </c>
      <c r="H49" s="79"/>
      <c r="I49" s="77">
        <v>0</v>
      </c>
      <c r="J49" s="79"/>
      <c r="K49" s="77">
        <v>0</v>
      </c>
      <c r="L49" s="78"/>
      <c r="M49" s="79"/>
      <c r="N49" s="77">
        <v>0</v>
      </c>
      <c r="O49" s="79"/>
      <c r="P49" s="77">
        <v>27.2</v>
      </c>
      <c r="Q49" s="78"/>
      <c r="R49" s="79"/>
      <c r="S49" s="284" t="s">
        <v>13</v>
      </c>
      <c r="T49" s="285"/>
      <c r="U49" s="286"/>
      <c r="V49" s="171"/>
      <c r="W49" s="172"/>
      <c r="X49" s="172"/>
      <c r="Y49" s="172"/>
      <c r="Z49" s="172"/>
    </row>
    <row r="50" spans="1:26" ht="16.5" thickBot="1" x14ac:dyDescent="0.3">
      <c r="A50" s="133"/>
      <c r="B50" s="343"/>
      <c r="C50" s="344"/>
      <c r="D50" s="119">
        <v>2020</v>
      </c>
      <c r="E50" s="120"/>
      <c r="F50" s="244"/>
      <c r="G50" s="77">
        <f>P50</f>
        <v>21.6</v>
      </c>
      <c r="H50" s="79"/>
      <c r="I50" s="77">
        <v>0</v>
      </c>
      <c r="J50" s="79"/>
      <c r="K50" s="77">
        <v>0</v>
      </c>
      <c r="L50" s="78"/>
      <c r="M50" s="79"/>
      <c r="N50" s="77">
        <v>0</v>
      </c>
      <c r="O50" s="79"/>
      <c r="P50" s="77">
        <v>21.6</v>
      </c>
      <c r="Q50" s="78"/>
      <c r="R50" s="79"/>
      <c r="S50" s="164"/>
      <c r="T50" s="265"/>
      <c r="U50" s="264"/>
      <c r="V50" s="171"/>
      <c r="W50" s="172"/>
      <c r="X50" s="172"/>
      <c r="Y50" s="172"/>
      <c r="Z50" s="172"/>
    </row>
    <row r="51" spans="1:26" ht="16.5" thickBot="1" x14ac:dyDescent="0.3">
      <c r="A51" s="133"/>
      <c r="B51" s="343"/>
      <c r="C51" s="344"/>
      <c r="D51" s="119">
        <v>2021</v>
      </c>
      <c r="E51" s="120"/>
      <c r="F51" s="39"/>
      <c r="G51" s="77">
        <v>21.6</v>
      </c>
      <c r="H51" s="79"/>
      <c r="I51" s="77">
        <v>0</v>
      </c>
      <c r="J51" s="79"/>
      <c r="K51" s="77">
        <v>0</v>
      </c>
      <c r="L51" s="78"/>
      <c r="M51" s="79"/>
      <c r="N51" s="77">
        <v>21.6</v>
      </c>
      <c r="O51" s="79"/>
      <c r="P51" s="77">
        <f>P50</f>
        <v>21.6</v>
      </c>
      <c r="Q51" s="78"/>
      <c r="R51" s="79"/>
      <c r="S51" s="164"/>
      <c r="T51" s="265"/>
      <c r="U51" s="264"/>
      <c r="V51" s="37"/>
      <c r="W51" s="38"/>
      <c r="X51" s="38"/>
      <c r="Y51" s="38"/>
      <c r="Z51" s="38"/>
    </row>
    <row r="52" spans="1:26" ht="16.5" thickBot="1" x14ac:dyDescent="0.3">
      <c r="A52" s="133"/>
      <c r="B52" s="343"/>
      <c r="C52" s="344"/>
      <c r="D52" s="119">
        <v>2022</v>
      </c>
      <c r="E52" s="120"/>
      <c r="F52" s="39"/>
      <c r="G52" s="77">
        <v>21.6</v>
      </c>
      <c r="H52" s="79"/>
      <c r="I52" s="35">
        <v>0</v>
      </c>
      <c r="J52" s="36"/>
      <c r="K52" s="35"/>
      <c r="L52" s="77">
        <v>0</v>
      </c>
      <c r="M52" s="78"/>
      <c r="N52" s="35">
        <v>21.6</v>
      </c>
      <c r="O52" s="36"/>
      <c r="P52" s="77">
        <v>21.6</v>
      </c>
      <c r="Q52" s="78"/>
      <c r="R52" s="79"/>
      <c r="S52" s="164"/>
      <c r="T52" s="265"/>
      <c r="U52" s="264"/>
      <c r="V52" s="37"/>
      <c r="W52" s="38"/>
      <c r="X52" s="38"/>
      <c r="Y52" s="38"/>
      <c r="Z52" s="38"/>
    </row>
    <row r="53" spans="1:26" ht="16.5" thickBot="1" x14ac:dyDescent="0.3">
      <c r="A53" s="133"/>
      <c r="B53" s="343"/>
      <c r="C53" s="344"/>
      <c r="D53" s="119">
        <v>2023</v>
      </c>
      <c r="E53" s="120"/>
      <c r="F53" s="39"/>
      <c r="G53" s="77">
        <v>21.6</v>
      </c>
      <c r="H53" s="79"/>
      <c r="I53" s="63">
        <v>0</v>
      </c>
      <c r="J53" s="63"/>
      <c r="K53" s="35"/>
      <c r="L53" s="77">
        <v>0</v>
      </c>
      <c r="M53" s="78"/>
      <c r="N53" s="77">
        <v>21.6</v>
      </c>
      <c r="O53" s="78"/>
      <c r="P53" s="77">
        <v>21.6</v>
      </c>
      <c r="Q53" s="78"/>
      <c r="R53" s="79"/>
      <c r="S53" s="164"/>
      <c r="T53" s="265"/>
      <c r="U53" s="264"/>
      <c r="V53" s="37"/>
      <c r="W53" s="38"/>
      <c r="X53" s="38"/>
      <c r="Y53" s="38"/>
      <c r="Z53" s="38"/>
    </row>
    <row r="54" spans="1:26" ht="102.75" customHeight="1" thickBot="1" x14ac:dyDescent="0.3">
      <c r="A54" s="340"/>
      <c r="B54" s="345"/>
      <c r="C54" s="346"/>
      <c r="D54" s="119">
        <v>2024</v>
      </c>
      <c r="E54" s="120"/>
      <c r="F54" s="244"/>
      <c r="G54" s="77">
        <f>P54</f>
        <v>21.6</v>
      </c>
      <c r="H54" s="79"/>
      <c r="I54" s="77">
        <v>0</v>
      </c>
      <c r="J54" s="79"/>
      <c r="K54" s="77">
        <v>0</v>
      </c>
      <c r="L54" s="78"/>
      <c r="M54" s="79"/>
      <c r="N54" s="77">
        <v>0</v>
      </c>
      <c r="O54" s="79"/>
      <c r="P54" s="77">
        <v>21.6</v>
      </c>
      <c r="Q54" s="78"/>
      <c r="R54" s="79"/>
      <c r="S54" s="266"/>
      <c r="T54" s="267"/>
      <c r="U54" s="268"/>
      <c r="V54" s="171"/>
      <c r="W54" s="172"/>
      <c r="X54" s="172"/>
      <c r="Y54" s="172"/>
      <c r="Z54" s="172"/>
    </row>
    <row r="55" spans="1:26" ht="25.5" customHeight="1" x14ac:dyDescent="0.25">
      <c r="A55" s="132">
        <v>2</v>
      </c>
      <c r="B55" s="134" t="s">
        <v>62</v>
      </c>
      <c r="C55" s="135"/>
      <c r="D55" s="140">
        <v>2019</v>
      </c>
      <c r="E55" s="141"/>
      <c r="F55" s="177"/>
      <c r="G55" s="146">
        <v>27858.75056</v>
      </c>
      <c r="H55" s="147"/>
      <c r="I55" s="179">
        <v>0</v>
      </c>
      <c r="J55" s="179"/>
      <c r="K55" s="179"/>
      <c r="L55" s="146">
        <v>26529.850559999999</v>
      </c>
      <c r="M55" s="147"/>
      <c r="N55" s="146">
        <v>0</v>
      </c>
      <c r="O55" s="147"/>
      <c r="P55" s="152">
        <v>1328.9</v>
      </c>
      <c r="Q55" s="153"/>
      <c r="R55" s="154"/>
      <c r="S55" s="161" t="s">
        <v>13</v>
      </c>
      <c r="T55" s="162"/>
      <c r="U55" s="163"/>
      <c r="V55" s="132"/>
      <c r="W55" s="132"/>
      <c r="X55" s="74"/>
      <c r="Y55" s="74"/>
      <c r="Z55" s="74"/>
    </row>
    <row r="56" spans="1:26" ht="25.5" customHeight="1" x14ac:dyDescent="0.25">
      <c r="A56" s="133"/>
      <c r="B56" s="136"/>
      <c r="C56" s="137"/>
      <c r="D56" s="142"/>
      <c r="E56" s="143"/>
      <c r="F56" s="178"/>
      <c r="G56" s="148"/>
      <c r="H56" s="149"/>
      <c r="I56" s="180"/>
      <c r="J56" s="180"/>
      <c r="K56" s="180"/>
      <c r="L56" s="148"/>
      <c r="M56" s="149"/>
      <c r="N56" s="148"/>
      <c r="O56" s="149"/>
      <c r="P56" s="155"/>
      <c r="Q56" s="156"/>
      <c r="R56" s="157"/>
      <c r="S56" s="164"/>
      <c r="T56" s="165"/>
      <c r="U56" s="143"/>
      <c r="V56" s="133"/>
      <c r="W56" s="133"/>
      <c r="X56" s="74"/>
      <c r="Y56" s="74"/>
      <c r="Z56" s="74"/>
    </row>
    <row r="57" spans="1:26" ht="26.25" customHeight="1" thickBot="1" x14ac:dyDescent="0.3">
      <c r="A57" s="133" t="s">
        <v>21</v>
      </c>
      <c r="B57" s="138"/>
      <c r="C57" s="139"/>
      <c r="D57" s="144"/>
      <c r="E57" s="145"/>
      <c r="F57" s="178"/>
      <c r="G57" s="150"/>
      <c r="H57" s="151"/>
      <c r="I57" s="180"/>
      <c r="J57" s="180"/>
      <c r="K57" s="180"/>
      <c r="L57" s="150"/>
      <c r="M57" s="151"/>
      <c r="N57" s="150"/>
      <c r="O57" s="151"/>
      <c r="P57" s="158"/>
      <c r="Q57" s="159"/>
      <c r="R57" s="160"/>
      <c r="S57" s="166"/>
      <c r="T57" s="167"/>
      <c r="U57" s="145"/>
      <c r="V57" s="133"/>
      <c r="W57" s="133"/>
      <c r="X57" s="171"/>
      <c r="Y57" s="172"/>
      <c r="Z57" s="172"/>
    </row>
    <row r="58" spans="1:26" ht="16.5" thickBot="1" x14ac:dyDescent="0.3">
      <c r="A58" s="335" t="s">
        <v>20</v>
      </c>
      <c r="B58" s="336"/>
      <c r="C58" s="337"/>
      <c r="D58" s="203">
        <v>2019</v>
      </c>
      <c r="E58" s="204"/>
      <c r="F58" s="205"/>
      <c r="G58" s="304">
        <f>G49+G55</f>
        <v>27885.950560000001</v>
      </c>
      <c r="H58" s="305"/>
      <c r="I58" s="304">
        <v>0</v>
      </c>
      <c r="J58" s="305"/>
      <c r="K58" s="304">
        <f>L55</f>
        <v>26529.850559999999</v>
      </c>
      <c r="L58" s="306"/>
      <c r="M58" s="305"/>
      <c r="N58" s="304">
        <v>0</v>
      </c>
      <c r="O58" s="305"/>
      <c r="P58" s="304">
        <f>P55+P49</f>
        <v>1356.1000000000001</v>
      </c>
      <c r="Q58" s="306"/>
      <c r="R58" s="305"/>
      <c r="S58" s="284"/>
      <c r="T58" s="285"/>
      <c r="U58" s="286"/>
      <c r="V58" s="171"/>
      <c r="W58" s="172"/>
      <c r="X58" s="172"/>
      <c r="Y58" s="172"/>
      <c r="Z58" s="172"/>
    </row>
    <row r="59" spans="1:26" ht="16.5" thickBot="1" x14ac:dyDescent="0.3">
      <c r="A59" s="213"/>
      <c r="B59" s="214"/>
      <c r="C59" s="338"/>
      <c r="D59" s="203">
        <v>2020</v>
      </c>
      <c r="E59" s="204"/>
      <c r="F59" s="205"/>
      <c r="G59" s="91">
        <f t="shared" ref="G59:G63" si="1">P59</f>
        <v>21.6</v>
      </c>
      <c r="H59" s="92"/>
      <c r="I59" s="91">
        <v>0</v>
      </c>
      <c r="J59" s="92"/>
      <c r="K59" s="91">
        <v>0</v>
      </c>
      <c r="L59" s="93"/>
      <c r="M59" s="92"/>
      <c r="N59" s="91">
        <v>0</v>
      </c>
      <c r="O59" s="92"/>
      <c r="P59" s="91">
        <f>P50</f>
        <v>21.6</v>
      </c>
      <c r="Q59" s="93"/>
      <c r="R59" s="92"/>
      <c r="S59" s="164"/>
      <c r="T59" s="265"/>
      <c r="U59" s="264"/>
      <c r="V59" s="171"/>
      <c r="W59" s="172"/>
      <c r="X59" s="172"/>
      <c r="Y59" s="172"/>
      <c r="Z59" s="172"/>
    </row>
    <row r="60" spans="1:26" ht="16.5" thickBot="1" x14ac:dyDescent="0.3">
      <c r="A60" s="213"/>
      <c r="B60" s="214"/>
      <c r="C60" s="338"/>
      <c r="D60" s="203">
        <v>2021</v>
      </c>
      <c r="E60" s="204"/>
      <c r="F60" s="55"/>
      <c r="G60" s="91">
        <v>21.6</v>
      </c>
      <c r="H60" s="92"/>
      <c r="I60" s="91">
        <v>0</v>
      </c>
      <c r="J60" s="92"/>
      <c r="K60" s="91">
        <v>0</v>
      </c>
      <c r="L60" s="93"/>
      <c r="M60" s="92"/>
      <c r="N60" s="91">
        <v>0</v>
      </c>
      <c r="O60" s="92"/>
      <c r="P60" s="91">
        <v>21.6</v>
      </c>
      <c r="Q60" s="93"/>
      <c r="R60" s="92"/>
      <c r="S60" s="164"/>
      <c r="T60" s="265"/>
      <c r="U60" s="264"/>
      <c r="V60" s="48"/>
      <c r="W60" s="49"/>
      <c r="X60" s="49"/>
      <c r="Y60" s="49"/>
      <c r="Z60" s="49"/>
    </row>
    <row r="61" spans="1:26" ht="16.5" thickBot="1" x14ac:dyDescent="0.3">
      <c r="A61" s="213"/>
      <c r="B61" s="214"/>
      <c r="C61" s="338"/>
      <c r="D61" s="203">
        <v>2022</v>
      </c>
      <c r="E61" s="204"/>
      <c r="F61" s="55"/>
      <c r="G61" s="91">
        <v>21.6</v>
      </c>
      <c r="H61" s="92"/>
      <c r="I61" s="91">
        <v>0</v>
      </c>
      <c r="J61" s="92"/>
      <c r="K61" s="91">
        <v>0</v>
      </c>
      <c r="L61" s="93"/>
      <c r="M61" s="92"/>
      <c r="N61" s="91">
        <v>0</v>
      </c>
      <c r="O61" s="92"/>
      <c r="P61" s="91">
        <v>21.6</v>
      </c>
      <c r="Q61" s="93"/>
      <c r="R61" s="92"/>
      <c r="S61" s="164"/>
      <c r="T61" s="265"/>
      <c r="U61" s="264"/>
      <c r="V61" s="48"/>
      <c r="W61" s="49"/>
      <c r="X61" s="49"/>
      <c r="Y61" s="49"/>
      <c r="Z61" s="49"/>
    </row>
    <row r="62" spans="1:26" ht="16.5" thickBot="1" x14ac:dyDescent="0.3">
      <c r="A62" s="213"/>
      <c r="B62" s="214"/>
      <c r="C62" s="338"/>
      <c r="D62" s="203">
        <v>2023</v>
      </c>
      <c r="E62" s="204"/>
      <c r="F62" s="55"/>
      <c r="G62" s="91">
        <v>21.6</v>
      </c>
      <c r="H62" s="92"/>
      <c r="I62" s="91">
        <v>0</v>
      </c>
      <c r="J62" s="92"/>
      <c r="K62" s="91">
        <v>0</v>
      </c>
      <c r="L62" s="93"/>
      <c r="M62" s="92"/>
      <c r="N62" s="91">
        <v>0</v>
      </c>
      <c r="O62" s="92"/>
      <c r="P62" s="91">
        <v>21.6</v>
      </c>
      <c r="Q62" s="93"/>
      <c r="R62" s="92"/>
      <c r="S62" s="164"/>
      <c r="T62" s="265"/>
      <c r="U62" s="264"/>
      <c r="V62" s="48"/>
      <c r="W62" s="49"/>
      <c r="X62" s="49"/>
      <c r="Y62" s="49"/>
      <c r="Z62" s="49"/>
    </row>
    <row r="63" spans="1:26" ht="25.5" customHeight="1" thickBot="1" x14ac:dyDescent="0.3">
      <c r="A63" s="216"/>
      <c r="B63" s="217"/>
      <c r="C63" s="339"/>
      <c r="D63" s="203">
        <v>2024</v>
      </c>
      <c r="E63" s="204"/>
      <c r="F63" s="205"/>
      <c r="G63" s="91">
        <f t="shared" si="1"/>
        <v>21.6</v>
      </c>
      <c r="H63" s="92"/>
      <c r="I63" s="91">
        <v>0</v>
      </c>
      <c r="J63" s="92"/>
      <c r="K63" s="91">
        <v>0</v>
      </c>
      <c r="L63" s="93"/>
      <c r="M63" s="92"/>
      <c r="N63" s="91">
        <v>0</v>
      </c>
      <c r="O63" s="92"/>
      <c r="P63" s="91">
        <v>21.6</v>
      </c>
      <c r="Q63" s="93"/>
      <c r="R63" s="92"/>
      <c r="S63" s="266"/>
      <c r="T63" s="267"/>
      <c r="U63" s="268"/>
      <c r="V63" s="171"/>
      <c r="W63" s="172"/>
      <c r="X63" s="172"/>
      <c r="Y63" s="172"/>
      <c r="Z63" s="172"/>
    </row>
    <row r="64" spans="1:26" ht="16.5" thickBot="1" x14ac:dyDescent="0.3">
      <c r="A64" s="168" t="s">
        <v>63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70"/>
      <c r="X64" s="171"/>
      <c r="Y64" s="172"/>
      <c r="Z64" s="172"/>
    </row>
    <row r="65" spans="1:26" ht="16.5" thickBot="1" x14ac:dyDescent="0.3">
      <c r="A65" s="132">
        <v>1</v>
      </c>
      <c r="B65" s="113" t="s">
        <v>22</v>
      </c>
      <c r="C65" s="114"/>
      <c r="D65" s="119">
        <v>2019</v>
      </c>
      <c r="E65" s="120"/>
      <c r="F65" s="244"/>
      <c r="G65" s="324">
        <f t="shared" ref="G65:G70" si="2">P65</f>
        <v>476.92225000000002</v>
      </c>
      <c r="H65" s="325"/>
      <c r="I65" s="324">
        <v>0</v>
      </c>
      <c r="J65" s="326"/>
      <c r="K65" s="325"/>
      <c r="L65" s="324">
        <v>0</v>
      </c>
      <c r="M65" s="325"/>
      <c r="N65" s="324">
        <v>0</v>
      </c>
      <c r="O65" s="325"/>
      <c r="P65" s="324">
        <v>476.92225000000002</v>
      </c>
      <c r="Q65" s="326"/>
      <c r="R65" s="325"/>
      <c r="S65" s="284" t="s">
        <v>13</v>
      </c>
      <c r="T65" s="285"/>
      <c r="U65" s="286"/>
      <c r="V65" s="171"/>
      <c r="W65" s="172"/>
      <c r="X65" s="172"/>
      <c r="Y65" s="172"/>
      <c r="Z65" s="172"/>
    </row>
    <row r="66" spans="1:26" ht="16.5" thickBot="1" x14ac:dyDescent="0.3">
      <c r="A66" s="133"/>
      <c r="B66" s="115"/>
      <c r="C66" s="116"/>
      <c r="D66" s="119">
        <v>2020</v>
      </c>
      <c r="E66" s="120"/>
      <c r="F66" s="244"/>
      <c r="G66" s="324">
        <f t="shared" si="2"/>
        <v>161.4</v>
      </c>
      <c r="H66" s="325"/>
      <c r="I66" s="324">
        <v>0</v>
      </c>
      <c r="J66" s="326"/>
      <c r="K66" s="325"/>
      <c r="L66" s="324">
        <v>0</v>
      </c>
      <c r="M66" s="325"/>
      <c r="N66" s="324">
        <v>0</v>
      </c>
      <c r="O66" s="325"/>
      <c r="P66" s="324">
        <v>161.4</v>
      </c>
      <c r="Q66" s="326"/>
      <c r="R66" s="325"/>
      <c r="S66" s="164"/>
      <c r="T66" s="265"/>
      <c r="U66" s="264"/>
      <c r="V66" s="171"/>
      <c r="W66" s="172"/>
      <c r="X66" s="172"/>
      <c r="Y66" s="172"/>
      <c r="Z66" s="172"/>
    </row>
    <row r="67" spans="1:26" ht="21" customHeight="1" thickBot="1" x14ac:dyDescent="0.3">
      <c r="A67" s="133"/>
      <c r="B67" s="115"/>
      <c r="C67" s="116"/>
      <c r="D67" s="119">
        <v>2021</v>
      </c>
      <c r="E67" s="120"/>
      <c r="F67" s="244"/>
      <c r="G67" s="324">
        <f t="shared" si="2"/>
        <v>170.7</v>
      </c>
      <c r="H67" s="325"/>
      <c r="I67" s="324">
        <v>0</v>
      </c>
      <c r="J67" s="326"/>
      <c r="K67" s="325"/>
      <c r="L67" s="324">
        <v>0</v>
      </c>
      <c r="M67" s="325"/>
      <c r="N67" s="324">
        <v>0</v>
      </c>
      <c r="O67" s="325"/>
      <c r="P67" s="324">
        <v>170.7</v>
      </c>
      <c r="Q67" s="326"/>
      <c r="R67" s="325"/>
      <c r="S67" s="266"/>
      <c r="T67" s="267"/>
      <c r="U67" s="268"/>
      <c r="V67" s="171"/>
      <c r="W67" s="172"/>
      <c r="X67" s="172"/>
      <c r="Y67" s="172"/>
      <c r="Z67" s="172"/>
    </row>
    <row r="68" spans="1:26" ht="20.25" customHeight="1" thickBot="1" x14ac:dyDescent="0.3">
      <c r="A68" s="352"/>
      <c r="B68" s="414"/>
      <c r="C68" s="129"/>
      <c r="D68" s="119">
        <v>2022</v>
      </c>
      <c r="E68" s="120"/>
      <c r="F68" s="44"/>
      <c r="G68" s="324">
        <f t="shared" si="2"/>
        <v>170.7</v>
      </c>
      <c r="H68" s="325"/>
      <c r="I68" s="324">
        <v>0</v>
      </c>
      <c r="J68" s="326"/>
      <c r="K68" s="325"/>
      <c r="L68" s="324">
        <v>0</v>
      </c>
      <c r="M68" s="325"/>
      <c r="N68" s="324">
        <v>0</v>
      </c>
      <c r="O68" s="325"/>
      <c r="P68" s="324">
        <v>170.7</v>
      </c>
      <c r="Q68" s="326"/>
      <c r="R68" s="325"/>
      <c r="S68" s="57"/>
      <c r="T68" s="51"/>
      <c r="U68" s="52"/>
      <c r="V68" s="48"/>
      <c r="W68" s="49"/>
      <c r="X68" s="49"/>
      <c r="Y68" s="49"/>
      <c r="Z68" s="49"/>
    </row>
    <row r="69" spans="1:26" ht="18.75" customHeight="1" thickBot="1" x14ac:dyDescent="0.3">
      <c r="A69" s="352"/>
      <c r="B69" s="414"/>
      <c r="C69" s="129"/>
      <c r="D69" s="119">
        <v>2023</v>
      </c>
      <c r="E69" s="120"/>
      <c r="F69" s="44"/>
      <c r="G69" s="324">
        <f t="shared" si="2"/>
        <v>170.7</v>
      </c>
      <c r="H69" s="325"/>
      <c r="I69" s="324">
        <v>0</v>
      </c>
      <c r="J69" s="326"/>
      <c r="K69" s="325"/>
      <c r="L69" s="324">
        <v>0</v>
      </c>
      <c r="M69" s="325"/>
      <c r="N69" s="324">
        <v>0</v>
      </c>
      <c r="O69" s="325"/>
      <c r="P69" s="324">
        <v>170.7</v>
      </c>
      <c r="Q69" s="326"/>
      <c r="R69" s="325"/>
      <c r="S69" s="57"/>
      <c r="T69" s="51"/>
      <c r="U69" s="52"/>
      <c r="V69" s="48"/>
      <c r="W69" s="49"/>
      <c r="X69" s="49"/>
      <c r="Y69" s="49"/>
      <c r="Z69" s="49"/>
    </row>
    <row r="70" spans="1:26" ht="18.75" customHeight="1" thickBot="1" x14ac:dyDescent="0.3">
      <c r="A70" s="395"/>
      <c r="B70" s="415"/>
      <c r="C70" s="131"/>
      <c r="D70" s="119">
        <v>2024</v>
      </c>
      <c r="E70" s="120"/>
      <c r="F70" s="44"/>
      <c r="G70" s="324">
        <f t="shared" si="2"/>
        <v>170.7</v>
      </c>
      <c r="H70" s="325"/>
      <c r="I70" s="324">
        <v>0</v>
      </c>
      <c r="J70" s="326"/>
      <c r="K70" s="325"/>
      <c r="L70" s="324">
        <v>0</v>
      </c>
      <c r="M70" s="325"/>
      <c r="N70" s="324">
        <v>0</v>
      </c>
      <c r="O70" s="325"/>
      <c r="P70" s="324">
        <v>170.7</v>
      </c>
      <c r="Q70" s="326"/>
      <c r="R70" s="325"/>
      <c r="S70" s="57"/>
      <c r="T70" s="51"/>
      <c r="U70" s="52"/>
      <c r="V70" s="48"/>
      <c r="W70" s="49"/>
      <c r="X70" s="49"/>
      <c r="Y70" s="49"/>
      <c r="Z70" s="49"/>
    </row>
    <row r="71" spans="1:26" ht="16.5" thickBot="1" x14ac:dyDescent="0.3">
      <c r="A71" s="134">
        <v>2</v>
      </c>
      <c r="B71" s="176" t="s">
        <v>23</v>
      </c>
      <c r="C71" s="256"/>
      <c r="D71" s="119">
        <v>2019</v>
      </c>
      <c r="E71" s="120"/>
      <c r="F71" s="244"/>
      <c r="G71" s="324">
        <f>L71+P71</f>
        <v>710.7</v>
      </c>
      <c r="H71" s="325"/>
      <c r="I71" s="324">
        <v>0</v>
      </c>
      <c r="J71" s="326"/>
      <c r="K71" s="325"/>
      <c r="L71" s="324">
        <v>266.10000000000002</v>
      </c>
      <c r="M71" s="325"/>
      <c r="N71" s="324">
        <v>0</v>
      </c>
      <c r="O71" s="325"/>
      <c r="P71" s="324">
        <v>444.6</v>
      </c>
      <c r="Q71" s="326"/>
      <c r="R71" s="325"/>
      <c r="S71" s="161" t="s">
        <v>13</v>
      </c>
      <c r="T71" s="307"/>
      <c r="U71" s="308"/>
      <c r="V71" s="171"/>
      <c r="W71" s="172"/>
      <c r="X71" s="172"/>
      <c r="Y71" s="172"/>
      <c r="Z71" s="172"/>
    </row>
    <row r="72" spans="1:26" ht="16.5" thickBot="1" x14ac:dyDescent="0.3">
      <c r="A72" s="136"/>
      <c r="B72" s="416"/>
      <c r="C72" s="116"/>
      <c r="D72" s="119">
        <v>2020</v>
      </c>
      <c r="E72" s="120"/>
      <c r="F72" s="244"/>
      <c r="G72" s="77">
        <f>L72+P72</f>
        <v>725.90000000000009</v>
      </c>
      <c r="H72" s="79"/>
      <c r="I72" s="77">
        <v>0</v>
      </c>
      <c r="J72" s="78"/>
      <c r="K72" s="79"/>
      <c r="L72" s="77">
        <v>266.10000000000002</v>
      </c>
      <c r="M72" s="79"/>
      <c r="N72" s="77">
        <v>0</v>
      </c>
      <c r="O72" s="79"/>
      <c r="P72" s="77">
        <v>459.8</v>
      </c>
      <c r="Q72" s="78"/>
      <c r="R72" s="79"/>
      <c r="S72" s="164"/>
      <c r="T72" s="265"/>
      <c r="U72" s="264"/>
      <c r="V72" s="171"/>
      <c r="W72" s="172"/>
      <c r="X72" s="172"/>
      <c r="Y72" s="172"/>
      <c r="Z72" s="172"/>
    </row>
    <row r="73" spans="1:26" ht="19.5" customHeight="1" thickBot="1" x14ac:dyDescent="0.3">
      <c r="A73" s="136"/>
      <c r="B73" s="416"/>
      <c r="C73" s="116"/>
      <c r="D73" s="119">
        <v>2021</v>
      </c>
      <c r="E73" s="120"/>
      <c r="F73" s="244"/>
      <c r="G73" s="77">
        <f>L73+P73</f>
        <v>752.6</v>
      </c>
      <c r="H73" s="79"/>
      <c r="I73" s="77">
        <v>0</v>
      </c>
      <c r="J73" s="78"/>
      <c r="K73" s="79"/>
      <c r="L73" s="77">
        <v>266.10000000000002</v>
      </c>
      <c r="M73" s="79"/>
      <c r="N73" s="77">
        <v>0</v>
      </c>
      <c r="O73" s="79"/>
      <c r="P73" s="77">
        <v>486.5</v>
      </c>
      <c r="Q73" s="78"/>
      <c r="R73" s="79"/>
      <c r="S73" s="266"/>
      <c r="T73" s="267"/>
      <c r="U73" s="268"/>
      <c r="V73" s="171"/>
      <c r="W73" s="172"/>
      <c r="X73" s="172"/>
      <c r="Y73" s="172"/>
      <c r="Z73" s="172"/>
    </row>
    <row r="74" spans="1:26" ht="18.75" customHeight="1" thickBot="1" x14ac:dyDescent="0.3">
      <c r="A74" s="310"/>
      <c r="B74" s="128"/>
      <c r="C74" s="129"/>
      <c r="D74" s="119">
        <v>2022</v>
      </c>
      <c r="E74" s="120"/>
      <c r="F74" s="44"/>
      <c r="G74" s="77">
        <f>I74+L74+N74+P74</f>
        <v>752.6</v>
      </c>
      <c r="H74" s="79"/>
      <c r="I74" s="77">
        <v>0</v>
      </c>
      <c r="J74" s="78"/>
      <c r="K74" s="79"/>
      <c r="L74" s="77">
        <v>266.10000000000002</v>
      </c>
      <c r="M74" s="79"/>
      <c r="N74" s="77">
        <v>0</v>
      </c>
      <c r="O74" s="79"/>
      <c r="P74" s="77">
        <v>486.5</v>
      </c>
      <c r="Q74" s="78"/>
      <c r="R74" s="79"/>
      <c r="S74" s="57"/>
      <c r="T74" s="51"/>
      <c r="U74" s="52"/>
      <c r="V74" s="48"/>
      <c r="W74" s="49"/>
      <c r="X74" s="49"/>
      <c r="Y74" s="49"/>
      <c r="Z74" s="49"/>
    </row>
    <row r="75" spans="1:26" ht="20.25" customHeight="1" thickBot="1" x14ac:dyDescent="0.3">
      <c r="A75" s="310"/>
      <c r="B75" s="128"/>
      <c r="C75" s="129"/>
      <c r="D75" s="119">
        <v>2023</v>
      </c>
      <c r="E75" s="120"/>
      <c r="F75" s="44"/>
      <c r="G75" s="45">
        <f>P75</f>
        <v>486.5</v>
      </c>
      <c r="H75" s="46"/>
      <c r="I75" s="45">
        <v>0</v>
      </c>
      <c r="J75" s="77"/>
      <c r="K75" s="79"/>
      <c r="L75" s="77">
        <v>0</v>
      </c>
      <c r="M75" s="79"/>
      <c r="N75" s="63">
        <v>0</v>
      </c>
      <c r="O75" s="46"/>
      <c r="P75" s="77">
        <v>486.5</v>
      </c>
      <c r="Q75" s="78"/>
      <c r="R75" s="79"/>
      <c r="S75" s="57"/>
      <c r="T75" s="51"/>
      <c r="U75" s="52"/>
      <c r="V75" s="48"/>
      <c r="W75" s="49"/>
      <c r="X75" s="49"/>
      <c r="Y75" s="49"/>
      <c r="Z75" s="49"/>
    </row>
    <row r="76" spans="1:26" ht="20.25" customHeight="1" thickBot="1" x14ac:dyDescent="0.3">
      <c r="A76" s="312"/>
      <c r="B76" s="130"/>
      <c r="C76" s="131"/>
      <c r="D76" s="119">
        <v>2024</v>
      </c>
      <c r="E76" s="120"/>
      <c r="F76" s="44"/>
      <c r="G76" s="45">
        <f>P76</f>
        <v>486.5</v>
      </c>
      <c r="H76" s="46"/>
      <c r="I76" s="45">
        <v>0</v>
      </c>
      <c r="J76" s="47"/>
      <c r="K76" s="46"/>
      <c r="L76" s="45">
        <v>0</v>
      </c>
      <c r="M76" s="46"/>
      <c r="N76" s="45">
        <v>0</v>
      </c>
      <c r="O76" s="46"/>
      <c r="P76" s="77">
        <v>486.5</v>
      </c>
      <c r="Q76" s="78"/>
      <c r="R76" s="79"/>
      <c r="S76" s="57"/>
      <c r="T76" s="51"/>
      <c r="U76" s="52"/>
      <c r="V76" s="48"/>
      <c r="W76" s="49"/>
      <c r="X76" s="49"/>
      <c r="Y76" s="49"/>
      <c r="Z76" s="49"/>
    </row>
    <row r="77" spans="1:26" ht="16.5" thickBot="1" x14ac:dyDescent="0.3">
      <c r="A77" s="194" t="s">
        <v>24</v>
      </c>
      <c r="B77" s="195"/>
      <c r="C77" s="417"/>
      <c r="D77" s="209">
        <v>2019</v>
      </c>
      <c r="E77" s="204"/>
      <c r="F77" s="205"/>
      <c r="G77" s="304">
        <f>G65+G71</f>
        <v>1187.6222500000001</v>
      </c>
      <c r="H77" s="305"/>
      <c r="I77" s="304">
        <v>0</v>
      </c>
      <c r="J77" s="306"/>
      <c r="K77" s="305"/>
      <c r="L77" s="304">
        <f>L71</f>
        <v>266.10000000000002</v>
      </c>
      <c r="M77" s="305"/>
      <c r="N77" s="304">
        <v>0</v>
      </c>
      <c r="O77" s="305"/>
      <c r="P77" s="304">
        <f>P65+P71</f>
        <v>921.52224999999999</v>
      </c>
      <c r="Q77" s="306"/>
      <c r="R77" s="305"/>
      <c r="S77" s="161"/>
      <c r="T77" s="307"/>
      <c r="U77" s="308"/>
      <c r="V77" s="188"/>
      <c r="W77" s="172"/>
      <c r="X77" s="172"/>
      <c r="Y77" s="172"/>
      <c r="Z77" s="172"/>
    </row>
    <row r="78" spans="1:26" ht="16.5" thickBot="1" x14ac:dyDescent="0.3">
      <c r="A78" s="197"/>
      <c r="B78" s="198"/>
      <c r="C78" s="418"/>
      <c r="D78" s="209">
        <v>2020</v>
      </c>
      <c r="E78" s="204"/>
      <c r="F78" s="205"/>
      <c r="G78" s="91">
        <f>G72+G66</f>
        <v>887.30000000000007</v>
      </c>
      <c r="H78" s="92"/>
      <c r="I78" s="91">
        <v>0</v>
      </c>
      <c r="J78" s="93"/>
      <c r="K78" s="92"/>
      <c r="L78" s="91">
        <f>L72</f>
        <v>266.10000000000002</v>
      </c>
      <c r="M78" s="92"/>
      <c r="N78" s="91">
        <v>0</v>
      </c>
      <c r="O78" s="92"/>
      <c r="P78" s="91">
        <f>P66+P72</f>
        <v>621.20000000000005</v>
      </c>
      <c r="Q78" s="93"/>
      <c r="R78" s="92"/>
      <c r="S78" s="164"/>
      <c r="T78" s="265"/>
      <c r="U78" s="264"/>
      <c r="V78" s="188"/>
      <c r="W78" s="172"/>
      <c r="X78" s="172"/>
      <c r="Y78" s="172"/>
      <c r="Z78" s="172"/>
    </row>
    <row r="79" spans="1:26" ht="16.5" thickBot="1" x14ac:dyDescent="0.3">
      <c r="A79" s="197"/>
      <c r="B79" s="198"/>
      <c r="C79" s="418"/>
      <c r="D79" s="209">
        <v>2021</v>
      </c>
      <c r="E79" s="204"/>
      <c r="F79" s="55"/>
      <c r="G79" s="91">
        <v>923.3</v>
      </c>
      <c r="H79" s="92"/>
      <c r="I79" s="40">
        <v>0</v>
      </c>
      <c r="J79" s="42"/>
      <c r="K79" s="41"/>
      <c r="L79" s="91">
        <v>266.10000000000002</v>
      </c>
      <c r="M79" s="92"/>
      <c r="N79" s="91">
        <v>0</v>
      </c>
      <c r="O79" s="92"/>
      <c r="P79" s="91">
        <v>657.2</v>
      </c>
      <c r="Q79" s="93"/>
      <c r="R79" s="92"/>
      <c r="S79" s="164"/>
      <c r="T79" s="265"/>
      <c r="U79" s="264"/>
      <c r="V79" s="56"/>
      <c r="W79" s="49"/>
      <c r="X79" s="49"/>
      <c r="Y79" s="49"/>
      <c r="Z79" s="49"/>
    </row>
    <row r="80" spans="1:26" ht="16.5" thickBot="1" x14ac:dyDescent="0.3">
      <c r="A80" s="197"/>
      <c r="B80" s="198"/>
      <c r="C80" s="418"/>
      <c r="D80" s="209">
        <v>2022</v>
      </c>
      <c r="E80" s="204"/>
      <c r="F80" s="55"/>
      <c r="G80" s="91">
        <f>I80+L80+N80+P80</f>
        <v>923.30000000000007</v>
      </c>
      <c r="H80" s="92"/>
      <c r="I80" s="40">
        <v>0</v>
      </c>
      <c r="J80" s="42"/>
      <c r="K80" s="41"/>
      <c r="L80" s="91">
        <v>266.10000000000002</v>
      </c>
      <c r="M80" s="92"/>
      <c r="N80" s="91">
        <v>0</v>
      </c>
      <c r="O80" s="92"/>
      <c r="P80" s="91">
        <v>657.2</v>
      </c>
      <c r="Q80" s="93"/>
      <c r="R80" s="92"/>
      <c r="S80" s="164"/>
      <c r="T80" s="265"/>
      <c r="U80" s="264"/>
      <c r="V80" s="56"/>
      <c r="W80" s="49"/>
      <c r="X80" s="49"/>
      <c r="Y80" s="49"/>
      <c r="Z80" s="49"/>
    </row>
    <row r="81" spans="1:26" ht="16.5" thickBot="1" x14ac:dyDescent="0.3">
      <c r="A81" s="197"/>
      <c r="B81" s="198"/>
      <c r="C81" s="418"/>
      <c r="D81" s="209">
        <v>2023</v>
      </c>
      <c r="E81" s="204"/>
      <c r="F81" s="55"/>
      <c r="G81" s="91">
        <f>G82</f>
        <v>923.3</v>
      </c>
      <c r="H81" s="92"/>
      <c r="I81" s="40">
        <f>I82</f>
        <v>0</v>
      </c>
      <c r="J81" s="42"/>
      <c r="K81" s="41"/>
      <c r="L81" s="91">
        <f>L82</f>
        <v>266.10000000000002</v>
      </c>
      <c r="M81" s="92"/>
      <c r="N81" s="91">
        <v>0</v>
      </c>
      <c r="O81" s="92"/>
      <c r="P81" s="91">
        <f>P82</f>
        <v>657.2</v>
      </c>
      <c r="Q81" s="93"/>
      <c r="R81" s="92"/>
      <c r="S81" s="164"/>
      <c r="T81" s="265"/>
      <c r="U81" s="264"/>
      <c r="V81" s="56"/>
      <c r="W81" s="49"/>
      <c r="X81" s="49"/>
      <c r="Y81" s="49"/>
      <c r="Z81" s="49"/>
    </row>
    <row r="82" spans="1:26" ht="16.5" thickBot="1" x14ac:dyDescent="0.3">
      <c r="A82" s="200"/>
      <c r="B82" s="201"/>
      <c r="C82" s="419"/>
      <c r="D82" s="209">
        <v>2024</v>
      </c>
      <c r="E82" s="204"/>
      <c r="F82" s="58"/>
      <c r="G82" s="91">
        <f>G67+G73</f>
        <v>923.3</v>
      </c>
      <c r="H82" s="92"/>
      <c r="I82" s="91">
        <v>0</v>
      </c>
      <c r="J82" s="93"/>
      <c r="K82" s="92"/>
      <c r="L82" s="91">
        <f>L73</f>
        <v>266.10000000000002</v>
      </c>
      <c r="M82" s="92"/>
      <c r="N82" s="91">
        <v>0</v>
      </c>
      <c r="O82" s="92"/>
      <c r="P82" s="91">
        <f>P67+P73</f>
        <v>657.2</v>
      </c>
      <c r="Q82" s="93"/>
      <c r="R82" s="92"/>
      <c r="S82" s="266"/>
      <c r="T82" s="267"/>
      <c r="U82" s="268"/>
      <c r="V82" s="188"/>
      <c r="W82" s="172"/>
      <c r="X82" s="172"/>
      <c r="Y82" s="172"/>
      <c r="Z82" s="172"/>
    </row>
    <row r="83" spans="1:26" ht="16.5" thickBot="1" x14ac:dyDescent="0.3">
      <c r="A83" s="168" t="s">
        <v>25</v>
      </c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72"/>
      <c r="Y83" s="172"/>
      <c r="Z83" s="172"/>
    </row>
    <row r="84" spans="1:26" ht="15.75" x14ac:dyDescent="0.25">
      <c r="A84" s="132">
        <v>1</v>
      </c>
      <c r="B84" s="113" t="s">
        <v>65</v>
      </c>
      <c r="C84" s="114"/>
      <c r="D84" s="330">
        <v>2019</v>
      </c>
      <c r="E84" s="331"/>
      <c r="F84" s="332"/>
      <c r="G84" s="333">
        <f t="shared" ref="G84:G91" si="3">P84</f>
        <v>10</v>
      </c>
      <c r="H84" s="334"/>
      <c r="I84" s="333">
        <v>0</v>
      </c>
      <c r="J84" s="334"/>
      <c r="K84" s="333">
        <v>0</v>
      </c>
      <c r="L84" s="422"/>
      <c r="M84" s="334"/>
      <c r="N84" s="333">
        <v>0</v>
      </c>
      <c r="O84" s="334"/>
      <c r="P84" s="333">
        <v>10</v>
      </c>
      <c r="Q84" s="422"/>
      <c r="R84" s="334"/>
      <c r="S84" s="327" t="s">
        <v>13</v>
      </c>
      <c r="T84" s="328"/>
      <c r="U84" s="329"/>
      <c r="V84" s="171"/>
      <c r="W84" s="172"/>
      <c r="X84" s="172"/>
      <c r="Y84" s="172"/>
      <c r="Z84" s="172"/>
    </row>
    <row r="85" spans="1:26" ht="16.5" thickBot="1" x14ac:dyDescent="0.3">
      <c r="A85" s="133"/>
      <c r="B85" s="115"/>
      <c r="C85" s="116"/>
      <c r="D85" s="320">
        <v>2020</v>
      </c>
      <c r="E85" s="296"/>
      <c r="F85" s="297"/>
      <c r="G85" s="298">
        <f t="shared" si="3"/>
        <v>0</v>
      </c>
      <c r="H85" s="299"/>
      <c r="I85" s="298">
        <v>0</v>
      </c>
      <c r="J85" s="299"/>
      <c r="K85" s="298">
        <v>0</v>
      </c>
      <c r="L85" s="300"/>
      <c r="M85" s="299"/>
      <c r="N85" s="298">
        <v>0</v>
      </c>
      <c r="O85" s="299"/>
      <c r="P85" s="298">
        <v>0</v>
      </c>
      <c r="Q85" s="300"/>
      <c r="R85" s="299"/>
      <c r="S85" s="83"/>
      <c r="T85" s="84"/>
      <c r="U85" s="85"/>
      <c r="V85" s="171"/>
      <c r="W85" s="172"/>
      <c r="X85" s="172"/>
      <c r="Y85" s="172"/>
      <c r="Z85" s="172"/>
    </row>
    <row r="86" spans="1:26" ht="16.5" thickBot="1" x14ac:dyDescent="0.3">
      <c r="A86" s="133"/>
      <c r="B86" s="115"/>
      <c r="C86" s="116"/>
      <c r="D86" s="320">
        <v>2021</v>
      </c>
      <c r="E86" s="296"/>
      <c r="F86" s="54"/>
      <c r="G86" s="298">
        <f>P86</f>
        <v>0</v>
      </c>
      <c r="H86" s="299"/>
      <c r="I86" s="59">
        <v>0</v>
      </c>
      <c r="J86" s="60"/>
      <c r="K86" s="59"/>
      <c r="L86" s="298">
        <v>0</v>
      </c>
      <c r="M86" s="300"/>
      <c r="N86" s="298">
        <v>0</v>
      </c>
      <c r="O86" s="299"/>
      <c r="P86" s="298">
        <v>0</v>
      </c>
      <c r="Q86" s="300"/>
      <c r="R86" s="299"/>
      <c r="S86" s="83"/>
      <c r="T86" s="84"/>
      <c r="U86" s="85"/>
      <c r="V86" s="48"/>
      <c r="W86" s="49"/>
      <c r="X86" s="49"/>
      <c r="Y86" s="49"/>
      <c r="Z86" s="49"/>
    </row>
    <row r="87" spans="1:26" ht="16.5" thickBot="1" x14ac:dyDescent="0.3">
      <c r="A87" s="133"/>
      <c r="B87" s="115"/>
      <c r="C87" s="116"/>
      <c r="D87" s="320">
        <v>2022</v>
      </c>
      <c r="E87" s="296">
        <v>2022</v>
      </c>
      <c r="F87" s="54"/>
      <c r="G87" s="298">
        <v>0</v>
      </c>
      <c r="H87" s="299"/>
      <c r="I87" s="59">
        <v>0</v>
      </c>
      <c r="J87" s="60">
        <v>0</v>
      </c>
      <c r="K87" s="59"/>
      <c r="L87" s="298">
        <v>0</v>
      </c>
      <c r="M87" s="300"/>
      <c r="N87" s="298">
        <v>0</v>
      </c>
      <c r="O87" s="299"/>
      <c r="P87" s="298">
        <v>0</v>
      </c>
      <c r="Q87" s="300"/>
      <c r="R87" s="299"/>
      <c r="S87" s="83"/>
      <c r="T87" s="84"/>
      <c r="U87" s="85"/>
      <c r="V87" s="48"/>
      <c r="W87" s="49"/>
      <c r="X87" s="49"/>
      <c r="Y87" s="49"/>
      <c r="Z87" s="49"/>
    </row>
    <row r="88" spans="1:26" ht="16.5" thickBot="1" x14ac:dyDescent="0.3">
      <c r="A88" s="133"/>
      <c r="B88" s="115"/>
      <c r="C88" s="116"/>
      <c r="D88" s="320">
        <v>2023</v>
      </c>
      <c r="E88" s="296"/>
      <c r="F88" s="54"/>
      <c r="G88" s="298">
        <v>0</v>
      </c>
      <c r="H88" s="299"/>
      <c r="I88" s="59">
        <v>0</v>
      </c>
      <c r="J88" s="60"/>
      <c r="K88" s="59"/>
      <c r="L88" s="298">
        <v>0</v>
      </c>
      <c r="M88" s="300"/>
      <c r="N88" s="298">
        <v>0</v>
      </c>
      <c r="O88" s="299"/>
      <c r="P88" s="298">
        <v>0</v>
      </c>
      <c r="Q88" s="300"/>
      <c r="R88" s="299"/>
      <c r="S88" s="83"/>
      <c r="T88" s="84"/>
      <c r="U88" s="85"/>
      <c r="V88" s="48"/>
      <c r="W88" s="49"/>
      <c r="X88" s="49"/>
      <c r="Y88" s="49"/>
      <c r="Z88" s="49"/>
    </row>
    <row r="89" spans="1:26" ht="18.75" customHeight="1" thickBot="1" x14ac:dyDescent="0.3">
      <c r="A89" s="269"/>
      <c r="B89" s="117"/>
      <c r="C89" s="118"/>
      <c r="D89" s="119">
        <v>2024</v>
      </c>
      <c r="E89" s="120"/>
      <c r="F89" s="244"/>
      <c r="G89" s="77">
        <f t="shared" si="3"/>
        <v>0</v>
      </c>
      <c r="H89" s="79"/>
      <c r="I89" s="77">
        <v>0</v>
      </c>
      <c r="J89" s="79"/>
      <c r="K89" s="77">
        <v>0</v>
      </c>
      <c r="L89" s="78"/>
      <c r="M89" s="79"/>
      <c r="N89" s="77">
        <v>0</v>
      </c>
      <c r="O89" s="79"/>
      <c r="P89" s="77">
        <v>0</v>
      </c>
      <c r="Q89" s="78"/>
      <c r="R89" s="79"/>
      <c r="S89" s="86"/>
      <c r="T89" s="87"/>
      <c r="U89" s="88"/>
      <c r="V89" s="171"/>
      <c r="W89" s="172"/>
      <c r="X89" s="172"/>
      <c r="Y89" s="172"/>
      <c r="Z89" s="172"/>
    </row>
    <row r="90" spans="1:26" ht="16.5" thickBot="1" x14ac:dyDescent="0.3">
      <c r="A90" s="420">
        <v>2</v>
      </c>
      <c r="B90" s="255" t="s">
        <v>64</v>
      </c>
      <c r="C90" s="256"/>
      <c r="D90" s="119">
        <v>2019</v>
      </c>
      <c r="E90" s="120"/>
      <c r="F90" s="244"/>
      <c r="G90" s="77">
        <f t="shared" si="3"/>
        <v>1</v>
      </c>
      <c r="H90" s="79"/>
      <c r="I90" s="77">
        <v>0</v>
      </c>
      <c r="J90" s="79"/>
      <c r="K90" s="77">
        <v>0</v>
      </c>
      <c r="L90" s="78"/>
      <c r="M90" s="79"/>
      <c r="N90" s="77">
        <v>0</v>
      </c>
      <c r="O90" s="79"/>
      <c r="P90" s="77">
        <v>1</v>
      </c>
      <c r="Q90" s="78"/>
      <c r="R90" s="79"/>
      <c r="S90" s="80" t="s">
        <v>13</v>
      </c>
      <c r="T90" s="81"/>
      <c r="U90" s="82"/>
      <c r="V90" s="171"/>
      <c r="W90" s="172"/>
      <c r="X90" s="172"/>
      <c r="Y90" s="172"/>
      <c r="Z90" s="172"/>
    </row>
    <row r="91" spans="1:26" ht="16.5" thickBot="1" x14ac:dyDescent="0.3">
      <c r="A91" s="421"/>
      <c r="B91" s="115"/>
      <c r="C91" s="116"/>
      <c r="D91" s="119">
        <v>2020</v>
      </c>
      <c r="E91" s="120"/>
      <c r="F91" s="244"/>
      <c r="G91" s="77">
        <f t="shared" si="3"/>
        <v>0</v>
      </c>
      <c r="H91" s="79"/>
      <c r="I91" s="77">
        <v>0</v>
      </c>
      <c r="J91" s="79"/>
      <c r="K91" s="77">
        <v>0</v>
      </c>
      <c r="L91" s="78"/>
      <c r="M91" s="79"/>
      <c r="N91" s="77">
        <v>0</v>
      </c>
      <c r="O91" s="79"/>
      <c r="P91" s="77">
        <v>0</v>
      </c>
      <c r="Q91" s="78"/>
      <c r="R91" s="79"/>
      <c r="S91" s="83"/>
      <c r="T91" s="84"/>
      <c r="U91" s="85"/>
      <c r="V91" s="171"/>
      <c r="W91" s="172"/>
      <c r="X91" s="172"/>
      <c r="Y91" s="172"/>
      <c r="Z91" s="172"/>
    </row>
    <row r="92" spans="1:26" ht="16.5" thickBot="1" x14ac:dyDescent="0.3">
      <c r="A92" s="421"/>
      <c r="B92" s="115"/>
      <c r="C92" s="116"/>
      <c r="D92" s="119">
        <v>2021</v>
      </c>
      <c r="E92" s="120"/>
      <c r="F92" s="67"/>
      <c r="G92" s="77">
        <v>0</v>
      </c>
      <c r="H92" s="79"/>
      <c r="I92" s="77">
        <v>0</v>
      </c>
      <c r="J92" s="79"/>
      <c r="K92" s="63"/>
      <c r="L92" s="77">
        <v>0</v>
      </c>
      <c r="M92" s="78"/>
      <c r="N92" s="77">
        <v>0</v>
      </c>
      <c r="O92" s="79"/>
      <c r="P92" s="77">
        <v>0</v>
      </c>
      <c r="Q92" s="78"/>
      <c r="R92" s="79"/>
      <c r="S92" s="83"/>
      <c r="T92" s="84"/>
      <c r="U92" s="85"/>
      <c r="V92" s="65"/>
      <c r="W92" s="66"/>
      <c r="X92" s="66"/>
      <c r="Y92" s="66"/>
      <c r="Z92" s="66"/>
    </row>
    <row r="93" spans="1:26" ht="16.5" thickBot="1" x14ac:dyDescent="0.3">
      <c r="A93" s="421"/>
      <c r="B93" s="115"/>
      <c r="C93" s="116"/>
      <c r="D93" s="119">
        <v>2022</v>
      </c>
      <c r="E93" s="120"/>
      <c r="F93" s="67"/>
      <c r="G93" s="77">
        <v>0</v>
      </c>
      <c r="H93" s="79"/>
      <c r="I93" s="63">
        <v>0</v>
      </c>
      <c r="J93" s="64"/>
      <c r="K93" s="63"/>
      <c r="L93" s="77">
        <v>0</v>
      </c>
      <c r="M93" s="78"/>
      <c r="N93" s="77">
        <v>0</v>
      </c>
      <c r="O93" s="79"/>
      <c r="P93" s="77">
        <v>0</v>
      </c>
      <c r="Q93" s="78"/>
      <c r="R93" s="79"/>
      <c r="S93" s="83"/>
      <c r="T93" s="84"/>
      <c r="U93" s="85"/>
      <c r="V93" s="65"/>
      <c r="W93" s="66"/>
      <c r="X93" s="66"/>
      <c r="Y93" s="66"/>
      <c r="Z93" s="66"/>
    </row>
    <row r="94" spans="1:26" ht="16.5" thickBot="1" x14ac:dyDescent="0.3">
      <c r="A94" s="421"/>
      <c r="B94" s="115"/>
      <c r="C94" s="116"/>
      <c r="D94" s="119">
        <v>2023</v>
      </c>
      <c r="E94" s="120"/>
      <c r="F94" s="67"/>
      <c r="G94" s="77">
        <v>0</v>
      </c>
      <c r="H94" s="79"/>
      <c r="I94" s="63">
        <v>0</v>
      </c>
      <c r="J94" s="64"/>
      <c r="K94" s="63"/>
      <c r="L94" s="77">
        <v>0</v>
      </c>
      <c r="M94" s="78"/>
      <c r="N94" s="77">
        <v>0</v>
      </c>
      <c r="O94" s="79"/>
      <c r="P94" s="77">
        <v>0</v>
      </c>
      <c r="Q94" s="78"/>
      <c r="R94" s="79"/>
      <c r="S94" s="83"/>
      <c r="T94" s="84"/>
      <c r="U94" s="85"/>
      <c r="V94" s="65"/>
      <c r="W94" s="66"/>
      <c r="X94" s="66"/>
      <c r="Y94" s="66"/>
      <c r="Z94" s="66"/>
    </row>
    <row r="95" spans="1:26" ht="20.25" customHeight="1" thickBot="1" x14ac:dyDescent="0.3">
      <c r="A95" s="421"/>
      <c r="B95" s="117"/>
      <c r="C95" s="118"/>
      <c r="D95" s="119">
        <v>2024</v>
      </c>
      <c r="E95" s="120"/>
      <c r="F95" s="244"/>
      <c r="G95" s="77">
        <v>0</v>
      </c>
      <c r="H95" s="79"/>
      <c r="I95" s="77">
        <v>0</v>
      </c>
      <c r="J95" s="79"/>
      <c r="K95" s="77">
        <v>0</v>
      </c>
      <c r="L95" s="78"/>
      <c r="M95" s="79"/>
      <c r="N95" s="77">
        <v>0</v>
      </c>
      <c r="O95" s="79"/>
      <c r="P95" s="77">
        <v>0</v>
      </c>
      <c r="Q95" s="78"/>
      <c r="R95" s="79"/>
      <c r="S95" s="321"/>
      <c r="T95" s="322"/>
      <c r="U95" s="323"/>
      <c r="V95" s="171"/>
      <c r="W95" s="172"/>
      <c r="X95" s="172"/>
      <c r="Y95" s="172"/>
      <c r="Z95" s="172"/>
    </row>
    <row r="96" spans="1:26" ht="20.25" customHeight="1" thickBot="1" x14ac:dyDescent="0.3">
      <c r="A96" s="173">
        <v>3</v>
      </c>
      <c r="B96" s="176" t="s">
        <v>64</v>
      </c>
      <c r="C96" s="127"/>
      <c r="D96" s="119">
        <v>2019</v>
      </c>
      <c r="E96" s="120"/>
      <c r="F96" s="75"/>
      <c r="G96" s="77">
        <f>N96+P96</f>
        <v>177.9</v>
      </c>
      <c r="H96" s="89"/>
      <c r="I96" s="69">
        <v>0</v>
      </c>
      <c r="J96" s="71"/>
      <c r="K96" s="69"/>
      <c r="L96" s="78">
        <v>0</v>
      </c>
      <c r="M96" s="89"/>
      <c r="N96" s="69">
        <v>56.4</v>
      </c>
      <c r="O96" s="71"/>
      <c r="P96" s="77">
        <v>121.5</v>
      </c>
      <c r="Q96" s="90"/>
      <c r="R96" s="90"/>
      <c r="S96" s="94" t="s">
        <v>13</v>
      </c>
      <c r="T96" s="95"/>
      <c r="U96" s="96"/>
      <c r="V96" s="73"/>
      <c r="W96" s="74"/>
      <c r="X96" s="74"/>
      <c r="Y96" s="74"/>
      <c r="Z96" s="74"/>
    </row>
    <row r="97" spans="1:26" ht="20.25" customHeight="1" thickBot="1" x14ac:dyDescent="0.3">
      <c r="A97" s="174"/>
      <c r="B97" s="128"/>
      <c r="C97" s="129"/>
      <c r="D97" s="119">
        <v>2020</v>
      </c>
      <c r="E97" s="120"/>
      <c r="F97" s="75"/>
      <c r="G97" s="77">
        <f t="shared" ref="G97:G101" si="4">N97+P97</f>
        <v>125.2</v>
      </c>
      <c r="H97" s="89"/>
      <c r="I97" s="69">
        <v>0</v>
      </c>
      <c r="J97" s="71">
        <v>0</v>
      </c>
      <c r="K97" s="69"/>
      <c r="L97" s="78">
        <v>0</v>
      </c>
      <c r="M97" s="89"/>
      <c r="N97" s="77">
        <v>0</v>
      </c>
      <c r="O97" s="89"/>
      <c r="P97" s="77">
        <v>125.2</v>
      </c>
      <c r="Q97" s="90"/>
      <c r="R97" s="90"/>
      <c r="S97" s="97"/>
      <c r="T97" s="98"/>
      <c r="U97" s="99"/>
      <c r="V97" s="73"/>
      <c r="W97" s="74"/>
      <c r="X97" s="74"/>
      <c r="Y97" s="74"/>
      <c r="Z97" s="74"/>
    </row>
    <row r="98" spans="1:26" ht="20.25" customHeight="1" thickBot="1" x14ac:dyDescent="0.3">
      <c r="A98" s="174"/>
      <c r="B98" s="128"/>
      <c r="C98" s="129"/>
      <c r="D98" s="119">
        <v>2021</v>
      </c>
      <c r="E98" s="120"/>
      <c r="F98" s="75"/>
      <c r="G98" s="77">
        <f t="shared" si="4"/>
        <v>125</v>
      </c>
      <c r="H98" s="89"/>
      <c r="I98" s="69">
        <v>0</v>
      </c>
      <c r="J98" s="71"/>
      <c r="K98" s="69"/>
      <c r="L98" s="121">
        <v>0</v>
      </c>
      <c r="M98" s="122"/>
      <c r="N98" s="77">
        <v>0</v>
      </c>
      <c r="O98" s="89"/>
      <c r="P98" s="77">
        <v>125</v>
      </c>
      <c r="Q98" s="90"/>
      <c r="R98" s="90"/>
      <c r="S98" s="97"/>
      <c r="T98" s="98"/>
      <c r="U98" s="99"/>
      <c r="V98" s="73"/>
      <c r="W98" s="74"/>
      <c r="X98" s="74"/>
      <c r="Y98" s="74"/>
      <c r="Z98" s="74"/>
    </row>
    <row r="99" spans="1:26" ht="20.25" customHeight="1" thickBot="1" x14ac:dyDescent="0.3">
      <c r="A99" s="174"/>
      <c r="B99" s="128"/>
      <c r="C99" s="129"/>
      <c r="D99" s="119">
        <v>2022</v>
      </c>
      <c r="E99" s="120"/>
      <c r="F99" s="75"/>
      <c r="G99" s="77">
        <f t="shared" si="4"/>
        <v>125</v>
      </c>
      <c r="H99" s="89"/>
      <c r="I99" s="69">
        <v>0</v>
      </c>
      <c r="J99" s="71"/>
      <c r="K99" s="69"/>
      <c r="L99" s="70">
        <v>0</v>
      </c>
      <c r="M99" s="71"/>
      <c r="N99" s="77">
        <v>0</v>
      </c>
      <c r="O99" s="89"/>
      <c r="P99" s="77">
        <v>125</v>
      </c>
      <c r="Q99" s="90"/>
      <c r="R99" s="90"/>
      <c r="S99" s="97"/>
      <c r="T99" s="98"/>
      <c r="U99" s="99"/>
      <c r="V99" s="73"/>
      <c r="W99" s="74"/>
      <c r="X99" s="74"/>
      <c r="Y99" s="74"/>
      <c r="Z99" s="74"/>
    </row>
    <row r="100" spans="1:26" ht="20.25" customHeight="1" thickBot="1" x14ac:dyDescent="0.3">
      <c r="A100" s="174"/>
      <c r="B100" s="128"/>
      <c r="C100" s="129"/>
      <c r="D100" s="119">
        <v>2023</v>
      </c>
      <c r="E100" s="120"/>
      <c r="F100" s="75"/>
      <c r="G100" s="77">
        <f t="shared" si="4"/>
        <v>125</v>
      </c>
      <c r="H100" s="89"/>
      <c r="I100" s="69">
        <v>0</v>
      </c>
      <c r="J100" s="71"/>
      <c r="K100" s="69"/>
      <c r="L100" s="70">
        <v>0</v>
      </c>
      <c r="M100" s="71"/>
      <c r="N100" s="77">
        <v>0</v>
      </c>
      <c r="O100" s="89"/>
      <c r="P100" s="77">
        <v>125</v>
      </c>
      <c r="Q100" s="90"/>
      <c r="R100" s="90"/>
      <c r="S100" s="97"/>
      <c r="T100" s="98"/>
      <c r="U100" s="99"/>
      <c r="V100" s="73"/>
      <c r="W100" s="74"/>
      <c r="X100" s="74"/>
      <c r="Y100" s="74"/>
      <c r="Z100" s="74"/>
    </row>
    <row r="101" spans="1:26" ht="20.25" customHeight="1" thickBot="1" x14ac:dyDescent="0.3">
      <c r="A101" s="175"/>
      <c r="B101" s="130"/>
      <c r="C101" s="131"/>
      <c r="D101" s="119">
        <v>2024</v>
      </c>
      <c r="E101" s="120"/>
      <c r="F101" s="75"/>
      <c r="G101" s="77">
        <f t="shared" si="4"/>
        <v>125</v>
      </c>
      <c r="H101" s="89"/>
      <c r="I101" s="69">
        <v>0</v>
      </c>
      <c r="J101" s="71"/>
      <c r="K101" s="69"/>
      <c r="L101" s="78">
        <v>0</v>
      </c>
      <c r="M101" s="89"/>
      <c r="N101" s="77">
        <v>0</v>
      </c>
      <c r="O101" s="89"/>
      <c r="P101" s="77">
        <v>125</v>
      </c>
      <c r="Q101" s="90"/>
      <c r="R101" s="90"/>
      <c r="S101" s="100"/>
      <c r="T101" s="101"/>
      <c r="U101" s="102"/>
      <c r="V101" s="73"/>
      <c r="W101" s="74"/>
      <c r="X101" s="74"/>
      <c r="Y101" s="74"/>
      <c r="Z101" s="74"/>
    </row>
    <row r="102" spans="1:26" ht="20.25" customHeight="1" thickBot="1" x14ac:dyDescent="0.3">
      <c r="A102" s="123"/>
      <c r="B102" s="126" t="s">
        <v>66</v>
      </c>
      <c r="C102" s="127"/>
      <c r="D102" s="119">
        <v>2019</v>
      </c>
      <c r="E102" s="120"/>
      <c r="F102" s="75"/>
      <c r="G102" s="77">
        <f t="shared" ref="G102" si="5">N102+P102</f>
        <v>58.5</v>
      </c>
      <c r="H102" s="89"/>
      <c r="I102" s="69">
        <v>0</v>
      </c>
      <c r="J102" s="71">
        <v>0</v>
      </c>
      <c r="K102" s="69"/>
      <c r="L102" s="78">
        <v>0</v>
      </c>
      <c r="M102" s="89"/>
      <c r="N102" s="77">
        <v>56.4</v>
      </c>
      <c r="O102" s="89"/>
      <c r="P102" s="77">
        <v>2.1</v>
      </c>
      <c r="Q102" s="90"/>
      <c r="R102" s="89"/>
      <c r="S102" s="103" t="s">
        <v>13</v>
      </c>
      <c r="T102" s="95"/>
      <c r="U102" s="104"/>
      <c r="V102" s="72"/>
      <c r="W102" s="74"/>
      <c r="X102" s="74"/>
      <c r="Y102" s="74"/>
      <c r="Z102" s="74"/>
    </row>
    <row r="103" spans="1:26" ht="20.25" customHeight="1" thickBot="1" x14ac:dyDescent="0.3">
      <c r="A103" s="124"/>
      <c r="B103" s="128"/>
      <c r="C103" s="129"/>
      <c r="D103" s="119">
        <v>2020</v>
      </c>
      <c r="E103" s="120"/>
      <c r="F103" s="75"/>
      <c r="G103" s="77">
        <f t="shared" ref="G103" si="6">N103+P103</f>
        <v>2.2000000000000002</v>
      </c>
      <c r="H103" s="89"/>
      <c r="I103" s="69">
        <v>0</v>
      </c>
      <c r="J103" s="71">
        <v>0</v>
      </c>
      <c r="K103" s="69"/>
      <c r="L103" s="78">
        <v>0</v>
      </c>
      <c r="M103" s="89"/>
      <c r="N103" s="77">
        <v>0</v>
      </c>
      <c r="O103" s="89"/>
      <c r="P103" s="77">
        <v>2.2000000000000002</v>
      </c>
      <c r="Q103" s="90"/>
      <c r="R103" s="89"/>
      <c r="S103" s="105"/>
      <c r="T103" s="98"/>
      <c r="U103" s="106"/>
      <c r="V103" s="72"/>
      <c r="W103" s="74"/>
      <c r="X103" s="74"/>
      <c r="Y103" s="74"/>
      <c r="Z103" s="74"/>
    </row>
    <row r="104" spans="1:26" ht="20.25" customHeight="1" thickBot="1" x14ac:dyDescent="0.3">
      <c r="A104" s="124"/>
      <c r="B104" s="128"/>
      <c r="C104" s="129"/>
      <c r="D104" s="119">
        <v>2021</v>
      </c>
      <c r="E104" s="120"/>
      <c r="F104" s="75"/>
      <c r="G104" s="77">
        <f t="shared" ref="G104" si="7">N104+P104</f>
        <v>2</v>
      </c>
      <c r="H104" s="89"/>
      <c r="I104" s="69">
        <v>0</v>
      </c>
      <c r="J104" s="71"/>
      <c r="K104" s="69"/>
      <c r="L104" s="78">
        <v>0</v>
      </c>
      <c r="M104" s="89"/>
      <c r="N104" s="77">
        <v>0</v>
      </c>
      <c r="O104" s="89"/>
      <c r="P104" s="77">
        <v>2</v>
      </c>
      <c r="Q104" s="90"/>
      <c r="R104" s="89"/>
      <c r="S104" s="105"/>
      <c r="T104" s="98"/>
      <c r="U104" s="106"/>
      <c r="V104" s="72"/>
      <c r="W104" s="74"/>
      <c r="X104" s="74"/>
      <c r="Y104" s="74"/>
      <c r="Z104" s="74"/>
    </row>
    <row r="105" spans="1:26" ht="20.25" customHeight="1" thickBot="1" x14ac:dyDescent="0.3">
      <c r="A105" s="124"/>
      <c r="B105" s="128"/>
      <c r="C105" s="129"/>
      <c r="D105" s="119">
        <v>2022</v>
      </c>
      <c r="E105" s="120"/>
      <c r="F105" s="75"/>
      <c r="G105" s="77">
        <f t="shared" ref="G105" si="8">N105+P105</f>
        <v>2</v>
      </c>
      <c r="H105" s="89"/>
      <c r="I105" s="69">
        <v>0</v>
      </c>
      <c r="J105" s="71">
        <v>0</v>
      </c>
      <c r="K105" s="69"/>
      <c r="L105" s="78">
        <v>0</v>
      </c>
      <c r="M105" s="89"/>
      <c r="N105" s="77">
        <v>0</v>
      </c>
      <c r="O105" s="89"/>
      <c r="P105" s="77">
        <v>2</v>
      </c>
      <c r="Q105" s="90"/>
      <c r="R105" s="89"/>
      <c r="S105" s="105"/>
      <c r="T105" s="98"/>
      <c r="U105" s="106"/>
      <c r="V105" s="72"/>
      <c r="W105" s="74"/>
      <c r="X105" s="74"/>
      <c r="Y105" s="74"/>
      <c r="Z105" s="74"/>
    </row>
    <row r="106" spans="1:26" ht="20.25" customHeight="1" thickBot="1" x14ac:dyDescent="0.3">
      <c r="A106" s="124"/>
      <c r="B106" s="128"/>
      <c r="C106" s="129"/>
      <c r="D106" s="119">
        <v>2023</v>
      </c>
      <c r="E106" s="120"/>
      <c r="F106" s="75"/>
      <c r="G106" s="77">
        <f t="shared" ref="G106" si="9">N106+P106</f>
        <v>2</v>
      </c>
      <c r="H106" s="89"/>
      <c r="I106" s="69">
        <v>0</v>
      </c>
      <c r="J106" s="71"/>
      <c r="K106" s="69"/>
      <c r="L106" s="78">
        <v>0</v>
      </c>
      <c r="M106" s="89"/>
      <c r="N106" s="77">
        <v>0</v>
      </c>
      <c r="O106" s="89"/>
      <c r="P106" s="77">
        <v>2</v>
      </c>
      <c r="Q106" s="90"/>
      <c r="R106" s="89"/>
      <c r="S106" s="105"/>
      <c r="T106" s="98"/>
      <c r="U106" s="106"/>
      <c r="V106" s="72"/>
      <c r="W106" s="74"/>
      <c r="X106" s="74"/>
      <c r="Y106" s="74"/>
      <c r="Z106" s="74"/>
    </row>
    <row r="107" spans="1:26" ht="20.25" customHeight="1" thickBot="1" x14ac:dyDescent="0.3">
      <c r="A107" s="125"/>
      <c r="B107" s="130"/>
      <c r="C107" s="131"/>
      <c r="D107" s="119">
        <v>2024</v>
      </c>
      <c r="E107" s="120"/>
      <c r="F107" s="75"/>
      <c r="G107" s="77">
        <f t="shared" ref="G107" si="10">N107+P107</f>
        <v>2</v>
      </c>
      <c r="H107" s="89"/>
      <c r="I107" s="69">
        <v>0</v>
      </c>
      <c r="J107" s="71"/>
      <c r="K107" s="69"/>
      <c r="L107" s="78">
        <v>0</v>
      </c>
      <c r="M107" s="89"/>
      <c r="N107" s="77">
        <v>0</v>
      </c>
      <c r="O107" s="89"/>
      <c r="P107" s="77">
        <v>2</v>
      </c>
      <c r="Q107" s="90"/>
      <c r="R107" s="89"/>
      <c r="S107" s="107"/>
      <c r="T107" s="108"/>
      <c r="U107" s="109"/>
      <c r="V107" s="72"/>
      <c r="W107" s="74"/>
      <c r="X107" s="74"/>
      <c r="Y107" s="74"/>
      <c r="Z107" s="74"/>
    </row>
    <row r="108" spans="1:26" ht="16.5" thickBot="1" x14ac:dyDescent="0.3">
      <c r="A108" s="197" t="s">
        <v>26</v>
      </c>
      <c r="B108" s="195"/>
      <c r="C108" s="196"/>
      <c r="D108" s="203">
        <v>2019</v>
      </c>
      <c r="E108" s="204"/>
      <c r="F108" s="205"/>
      <c r="G108" s="304">
        <v>191</v>
      </c>
      <c r="H108" s="305"/>
      <c r="I108" s="304">
        <v>0</v>
      </c>
      <c r="J108" s="305"/>
      <c r="K108" s="304">
        <f>K84</f>
        <v>0</v>
      </c>
      <c r="L108" s="306"/>
      <c r="M108" s="305"/>
      <c r="N108" s="304">
        <v>56.4</v>
      </c>
      <c r="O108" s="305"/>
      <c r="P108" s="304">
        <f>P84+P90+P96+P102</f>
        <v>134.6</v>
      </c>
      <c r="Q108" s="306"/>
      <c r="R108" s="305"/>
      <c r="S108" s="161"/>
      <c r="T108" s="307"/>
      <c r="U108" s="308"/>
      <c r="V108" s="171"/>
      <c r="W108" s="172"/>
      <c r="X108" s="172"/>
      <c r="Y108" s="172"/>
      <c r="Z108" s="172"/>
    </row>
    <row r="109" spans="1:26" ht="16.5" thickBot="1" x14ac:dyDescent="0.3">
      <c r="A109" s="197"/>
      <c r="B109" s="198"/>
      <c r="C109" s="199"/>
      <c r="D109" s="203">
        <v>2020</v>
      </c>
      <c r="E109" s="204"/>
      <c r="F109" s="205"/>
      <c r="G109" s="91">
        <f>P109</f>
        <v>127.4</v>
      </c>
      <c r="H109" s="92"/>
      <c r="I109" s="91">
        <v>0</v>
      </c>
      <c r="J109" s="92"/>
      <c r="K109" s="91">
        <v>0</v>
      </c>
      <c r="L109" s="93"/>
      <c r="M109" s="92"/>
      <c r="N109" s="91">
        <v>0</v>
      </c>
      <c r="O109" s="92"/>
      <c r="P109" s="91">
        <f>P85+P91+P97+P103</f>
        <v>127.4</v>
      </c>
      <c r="Q109" s="93"/>
      <c r="R109" s="92"/>
      <c r="S109" s="164"/>
      <c r="T109" s="265"/>
      <c r="U109" s="264"/>
      <c r="V109" s="171"/>
      <c r="W109" s="172"/>
      <c r="X109" s="172"/>
      <c r="Y109" s="172"/>
      <c r="Z109" s="172"/>
    </row>
    <row r="110" spans="1:26" ht="16.5" thickBot="1" x14ac:dyDescent="0.3">
      <c r="A110" s="197"/>
      <c r="B110" s="198"/>
      <c r="C110" s="199"/>
      <c r="D110" s="203">
        <v>2021</v>
      </c>
      <c r="E110" s="204"/>
      <c r="F110" s="55"/>
      <c r="G110" s="91">
        <v>127.2</v>
      </c>
      <c r="H110" s="92"/>
      <c r="I110" s="40">
        <v>0</v>
      </c>
      <c r="J110" s="41"/>
      <c r="K110" s="40"/>
      <c r="L110" s="91">
        <v>0</v>
      </c>
      <c r="M110" s="93"/>
      <c r="N110" s="91">
        <v>0</v>
      </c>
      <c r="O110" s="92"/>
      <c r="P110" s="91">
        <v>127.2</v>
      </c>
      <c r="Q110" s="93"/>
      <c r="R110" s="92"/>
      <c r="S110" s="164"/>
      <c r="T110" s="265"/>
      <c r="U110" s="264"/>
      <c r="V110" s="48"/>
      <c r="W110" s="49"/>
      <c r="X110" s="49"/>
      <c r="Y110" s="49"/>
      <c r="Z110" s="49"/>
    </row>
    <row r="111" spans="1:26" ht="16.5" thickBot="1" x14ac:dyDescent="0.3">
      <c r="A111" s="197"/>
      <c r="B111" s="198"/>
      <c r="C111" s="199"/>
      <c r="D111" s="203">
        <v>2022</v>
      </c>
      <c r="E111" s="204"/>
      <c r="F111" s="55"/>
      <c r="G111" s="91">
        <v>127.2</v>
      </c>
      <c r="H111" s="92"/>
      <c r="I111" s="40">
        <v>0</v>
      </c>
      <c r="J111" s="41"/>
      <c r="K111" s="40"/>
      <c r="L111" s="91">
        <v>0</v>
      </c>
      <c r="M111" s="93"/>
      <c r="N111" s="91">
        <v>0</v>
      </c>
      <c r="O111" s="92"/>
      <c r="P111" s="91">
        <v>127.2</v>
      </c>
      <c r="Q111" s="93"/>
      <c r="R111" s="92"/>
      <c r="S111" s="164"/>
      <c r="T111" s="265"/>
      <c r="U111" s="264"/>
      <c r="V111" s="48"/>
      <c r="W111" s="49"/>
      <c r="X111" s="49"/>
      <c r="Y111" s="49"/>
      <c r="Z111" s="49"/>
    </row>
    <row r="112" spans="1:26" ht="16.5" thickBot="1" x14ac:dyDescent="0.3">
      <c r="A112" s="197"/>
      <c r="B112" s="198"/>
      <c r="C112" s="199"/>
      <c r="D112" s="203">
        <v>2023</v>
      </c>
      <c r="E112" s="204"/>
      <c r="F112" s="55"/>
      <c r="G112" s="91">
        <v>127.2</v>
      </c>
      <c r="H112" s="92"/>
      <c r="I112" s="40">
        <v>0</v>
      </c>
      <c r="J112" s="41"/>
      <c r="K112" s="40"/>
      <c r="L112" s="91">
        <v>0</v>
      </c>
      <c r="M112" s="93"/>
      <c r="N112" s="91">
        <v>0</v>
      </c>
      <c r="O112" s="92"/>
      <c r="P112" s="91">
        <v>127.2</v>
      </c>
      <c r="Q112" s="93"/>
      <c r="R112" s="92"/>
      <c r="S112" s="164"/>
      <c r="T112" s="265"/>
      <c r="U112" s="264"/>
      <c r="V112" s="48"/>
      <c r="W112" s="49"/>
      <c r="X112" s="49"/>
      <c r="Y112" s="49"/>
      <c r="Z112" s="49"/>
    </row>
    <row r="113" spans="1:26" ht="16.5" thickBot="1" x14ac:dyDescent="0.3">
      <c r="A113" s="200"/>
      <c r="B113" s="201"/>
      <c r="C113" s="202"/>
      <c r="D113" s="203">
        <v>2024</v>
      </c>
      <c r="E113" s="204"/>
      <c r="F113" s="205"/>
      <c r="G113" s="91">
        <f>G89+G95</f>
        <v>0</v>
      </c>
      <c r="H113" s="92"/>
      <c r="I113" s="91">
        <v>0</v>
      </c>
      <c r="J113" s="92"/>
      <c r="K113" s="91">
        <f>K89+K95</f>
        <v>0</v>
      </c>
      <c r="L113" s="93"/>
      <c r="M113" s="92"/>
      <c r="N113" s="91">
        <v>0</v>
      </c>
      <c r="O113" s="92"/>
      <c r="P113" s="91">
        <f>P89+P95</f>
        <v>0</v>
      </c>
      <c r="Q113" s="93"/>
      <c r="R113" s="92"/>
      <c r="S113" s="266"/>
      <c r="T113" s="267"/>
      <c r="U113" s="268"/>
      <c r="V113" s="171"/>
      <c r="W113" s="172"/>
      <c r="X113" s="172"/>
      <c r="Y113" s="172"/>
      <c r="Z113" s="172"/>
    </row>
    <row r="114" spans="1:26" ht="16.5" thickBot="1" x14ac:dyDescent="0.3">
      <c r="A114" s="168" t="s">
        <v>27</v>
      </c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70"/>
      <c r="X114" s="171"/>
      <c r="Y114" s="172"/>
      <c r="Z114" s="172"/>
    </row>
    <row r="115" spans="1:26" ht="16.5" thickBot="1" x14ac:dyDescent="0.3">
      <c r="A115" s="132">
        <v>1</v>
      </c>
      <c r="B115" s="113" t="s">
        <v>28</v>
      </c>
      <c r="C115" s="114"/>
      <c r="D115" s="119">
        <v>2019</v>
      </c>
      <c r="E115" s="120"/>
      <c r="F115" s="244"/>
      <c r="G115" s="77">
        <f>I115+K115+N115+P115</f>
        <v>1022.5165999999999</v>
      </c>
      <c r="H115" s="79"/>
      <c r="I115" s="77">
        <v>0</v>
      </c>
      <c r="J115" s="79"/>
      <c r="K115" s="77">
        <v>400</v>
      </c>
      <c r="L115" s="78"/>
      <c r="M115" s="79"/>
      <c r="N115" s="77">
        <v>93.2166</v>
      </c>
      <c r="O115" s="79"/>
      <c r="P115" s="77">
        <v>529.29999999999995</v>
      </c>
      <c r="Q115" s="78"/>
      <c r="R115" s="79"/>
      <c r="S115" s="284" t="s">
        <v>13</v>
      </c>
      <c r="T115" s="285"/>
      <c r="U115" s="286"/>
      <c r="V115" s="171"/>
      <c r="W115" s="172"/>
      <c r="X115" s="172"/>
      <c r="Y115" s="172"/>
      <c r="Z115" s="172"/>
    </row>
    <row r="116" spans="1:26" ht="16.5" thickBot="1" x14ac:dyDescent="0.3">
      <c r="A116" s="133"/>
      <c r="B116" s="115"/>
      <c r="C116" s="116"/>
      <c r="D116" s="119">
        <v>2020</v>
      </c>
      <c r="E116" s="120"/>
      <c r="F116" s="244"/>
      <c r="G116" s="77">
        <f t="shared" ref="G116:G132" si="11">P116</f>
        <v>626.70000000000005</v>
      </c>
      <c r="H116" s="79"/>
      <c r="I116" s="77">
        <v>0</v>
      </c>
      <c r="J116" s="79"/>
      <c r="K116" s="77">
        <v>0</v>
      </c>
      <c r="L116" s="78"/>
      <c r="M116" s="79"/>
      <c r="N116" s="77">
        <v>0</v>
      </c>
      <c r="O116" s="79"/>
      <c r="P116" s="77">
        <v>626.70000000000005</v>
      </c>
      <c r="Q116" s="78"/>
      <c r="R116" s="79"/>
      <c r="S116" s="164"/>
      <c r="T116" s="265"/>
      <c r="U116" s="264"/>
      <c r="V116" s="171"/>
      <c r="W116" s="172"/>
      <c r="X116" s="172"/>
      <c r="Y116" s="172"/>
      <c r="Z116" s="172"/>
    </row>
    <row r="117" spans="1:26" ht="16.5" thickBot="1" x14ac:dyDescent="0.3">
      <c r="A117" s="133"/>
      <c r="B117" s="115"/>
      <c r="C117" s="116"/>
      <c r="D117" s="119">
        <v>2021</v>
      </c>
      <c r="E117" s="120"/>
      <c r="F117" s="244"/>
      <c r="G117" s="77">
        <f t="shared" si="11"/>
        <v>625.79999999999995</v>
      </c>
      <c r="H117" s="79"/>
      <c r="I117" s="77">
        <v>0</v>
      </c>
      <c r="J117" s="79"/>
      <c r="K117" s="77">
        <v>0</v>
      </c>
      <c r="L117" s="78"/>
      <c r="M117" s="79"/>
      <c r="N117" s="77">
        <v>0</v>
      </c>
      <c r="O117" s="79"/>
      <c r="P117" s="77">
        <v>625.79999999999995</v>
      </c>
      <c r="Q117" s="78"/>
      <c r="R117" s="79"/>
      <c r="S117" s="266"/>
      <c r="T117" s="267"/>
      <c r="U117" s="268"/>
      <c r="V117" s="171"/>
      <c r="W117" s="172"/>
      <c r="X117" s="172"/>
      <c r="Y117" s="172"/>
      <c r="Z117" s="172"/>
    </row>
    <row r="118" spans="1:26" ht="16.5" thickBot="1" x14ac:dyDescent="0.3">
      <c r="A118" s="352"/>
      <c r="B118" s="414"/>
      <c r="C118" s="129"/>
      <c r="D118" s="119">
        <v>2022</v>
      </c>
      <c r="E118" s="120"/>
      <c r="F118" s="44"/>
      <c r="G118" s="77">
        <v>625.79999999999995</v>
      </c>
      <c r="H118" s="79"/>
      <c r="I118" s="77">
        <v>0</v>
      </c>
      <c r="J118" s="78"/>
      <c r="K118" s="79"/>
      <c r="L118" s="77">
        <v>0</v>
      </c>
      <c r="M118" s="78"/>
      <c r="N118" s="45">
        <v>0</v>
      </c>
      <c r="O118" s="46"/>
      <c r="P118" s="77">
        <v>625.79999999999995</v>
      </c>
      <c r="Q118" s="78"/>
      <c r="R118" s="79"/>
      <c r="S118" s="57"/>
      <c r="T118" s="51"/>
      <c r="U118" s="52"/>
      <c r="V118" s="48"/>
      <c r="W118" s="49"/>
      <c r="X118" s="49"/>
      <c r="Y118" s="49"/>
      <c r="Z118" s="49"/>
    </row>
    <row r="119" spans="1:26" ht="16.5" thickBot="1" x14ac:dyDescent="0.3">
      <c r="A119" s="352"/>
      <c r="B119" s="414"/>
      <c r="C119" s="129"/>
      <c r="D119" s="119">
        <v>2023</v>
      </c>
      <c r="E119" s="120"/>
      <c r="F119" s="44"/>
      <c r="G119" s="77">
        <v>625.79999999999995</v>
      </c>
      <c r="H119" s="79"/>
      <c r="I119" s="77">
        <v>0</v>
      </c>
      <c r="J119" s="79"/>
      <c r="K119" s="45"/>
      <c r="L119" s="77">
        <v>0</v>
      </c>
      <c r="M119" s="78"/>
      <c r="N119" s="45">
        <v>0</v>
      </c>
      <c r="O119" s="46"/>
      <c r="P119" s="77">
        <v>625.79999999999995</v>
      </c>
      <c r="Q119" s="78"/>
      <c r="R119" s="79"/>
      <c r="S119" s="57"/>
      <c r="T119" s="51"/>
      <c r="U119" s="52"/>
      <c r="V119" s="48"/>
      <c r="W119" s="49"/>
      <c r="X119" s="49"/>
      <c r="Y119" s="49"/>
      <c r="Z119" s="49"/>
    </row>
    <row r="120" spans="1:26" ht="16.5" thickBot="1" x14ac:dyDescent="0.3">
      <c r="A120" s="395"/>
      <c r="B120" s="415"/>
      <c r="C120" s="131"/>
      <c r="D120" s="119">
        <v>2024</v>
      </c>
      <c r="E120" s="120"/>
      <c r="F120" s="44"/>
      <c r="G120" s="77">
        <v>625.79999999999995</v>
      </c>
      <c r="H120" s="79"/>
      <c r="I120" s="77">
        <v>0</v>
      </c>
      <c r="J120" s="79"/>
      <c r="K120" s="45"/>
      <c r="L120" s="77">
        <v>0</v>
      </c>
      <c r="M120" s="78"/>
      <c r="N120" s="45">
        <v>0</v>
      </c>
      <c r="O120" s="46"/>
      <c r="P120" s="77">
        <v>625.79999999999995</v>
      </c>
      <c r="Q120" s="78"/>
      <c r="R120" s="79"/>
      <c r="S120" s="57"/>
      <c r="T120" s="51"/>
      <c r="U120" s="52"/>
      <c r="V120" s="48"/>
      <c r="W120" s="49"/>
      <c r="X120" s="49"/>
      <c r="Y120" s="49"/>
      <c r="Z120" s="49"/>
    </row>
    <row r="121" spans="1:26" ht="16.5" customHeight="1" thickBot="1" x14ac:dyDescent="0.3">
      <c r="A121" s="235">
        <v>2</v>
      </c>
      <c r="B121" s="255" t="s">
        <v>29</v>
      </c>
      <c r="C121" s="256"/>
      <c r="D121" s="119">
        <v>2019</v>
      </c>
      <c r="E121" s="120"/>
      <c r="F121" s="244"/>
      <c r="G121" s="77">
        <f>N121+P121</f>
        <v>66.3</v>
      </c>
      <c r="H121" s="79"/>
      <c r="I121" s="77">
        <v>0</v>
      </c>
      <c r="J121" s="79"/>
      <c r="K121" s="77">
        <v>0</v>
      </c>
      <c r="L121" s="78"/>
      <c r="M121" s="79"/>
      <c r="N121" s="77">
        <v>45.3</v>
      </c>
      <c r="O121" s="79"/>
      <c r="P121" s="77">
        <v>21</v>
      </c>
      <c r="Q121" s="78"/>
      <c r="R121" s="79"/>
      <c r="S121" s="161" t="s">
        <v>13</v>
      </c>
      <c r="T121" s="307"/>
      <c r="U121" s="308"/>
      <c r="V121" s="171"/>
      <c r="W121" s="172"/>
      <c r="X121" s="172"/>
      <c r="Y121" s="172"/>
      <c r="Z121" s="172"/>
    </row>
    <row r="122" spans="1:26" ht="16.5" thickBot="1" x14ac:dyDescent="0.3">
      <c r="A122" s="133"/>
      <c r="B122" s="115"/>
      <c r="C122" s="116"/>
      <c r="D122" s="119">
        <v>2020</v>
      </c>
      <c r="E122" s="120"/>
      <c r="F122" s="244"/>
      <c r="G122" s="77">
        <f t="shared" si="11"/>
        <v>45.1</v>
      </c>
      <c r="H122" s="79"/>
      <c r="I122" s="77">
        <v>0</v>
      </c>
      <c r="J122" s="79"/>
      <c r="K122" s="77">
        <v>0</v>
      </c>
      <c r="L122" s="78"/>
      <c r="M122" s="79"/>
      <c r="N122" s="77">
        <v>0</v>
      </c>
      <c r="O122" s="79"/>
      <c r="P122" s="77">
        <v>45.1</v>
      </c>
      <c r="Q122" s="78"/>
      <c r="R122" s="79"/>
      <c r="S122" s="164"/>
      <c r="T122" s="265"/>
      <c r="U122" s="264"/>
      <c r="V122" s="171"/>
      <c r="W122" s="172"/>
      <c r="X122" s="172"/>
      <c r="Y122" s="172"/>
      <c r="Z122" s="172"/>
    </row>
    <row r="123" spans="1:26" ht="16.5" thickBot="1" x14ac:dyDescent="0.3">
      <c r="A123" s="133"/>
      <c r="B123" s="115"/>
      <c r="C123" s="116"/>
      <c r="D123" s="119">
        <v>2021</v>
      </c>
      <c r="E123" s="120"/>
      <c r="F123" s="44"/>
      <c r="G123" s="77">
        <v>45</v>
      </c>
      <c r="H123" s="79"/>
      <c r="I123" s="77">
        <v>0</v>
      </c>
      <c r="J123" s="79"/>
      <c r="K123" s="45"/>
      <c r="L123" s="77">
        <v>0</v>
      </c>
      <c r="M123" s="78"/>
      <c r="N123" s="45">
        <v>0</v>
      </c>
      <c r="O123" s="46"/>
      <c r="P123" s="77">
        <v>45</v>
      </c>
      <c r="Q123" s="78"/>
      <c r="R123" s="79"/>
      <c r="S123" s="164"/>
      <c r="T123" s="265"/>
      <c r="U123" s="264"/>
      <c r="V123" s="48"/>
      <c r="W123" s="49"/>
      <c r="X123" s="49"/>
      <c r="Y123" s="49"/>
      <c r="Z123" s="49"/>
    </row>
    <row r="124" spans="1:26" ht="16.5" thickBot="1" x14ac:dyDescent="0.3">
      <c r="A124" s="133"/>
      <c r="B124" s="115"/>
      <c r="C124" s="116"/>
      <c r="D124" s="119">
        <v>2022</v>
      </c>
      <c r="E124" s="120"/>
      <c r="F124" s="44"/>
      <c r="G124" s="77">
        <v>45</v>
      </c>
      <c r="H124" s="79"/>
      <c r="I124" s="45">
        <v>0</v>
      </c>
      <c r="J124" s="46"/>
      <c r="K124" s="45"/>
      <c r="L124" s="77">
        <v>0</v>
      </c>
      <c r="M124" s="78"/>
      <c r="N124" s="45">
        <v>0</v>
      </c>
      <c r="O124" s="46"/>
      <c r="P124" s="77">
        <v>45</v>
      </c>
      <c r="Q124" s="78"/>
      <c r="R124" s="79"/>
      <c r="S124" s="164"/>
      <c r="T124" s="265"/>
      <c r="U124" s="264"/>
      <c r="V124" s="48"/>
      <c r="W124" s="49"/>
      <c r="X124" s="49"/>
      <c r="Y124" s="49"/>
      <c r="Z124" s="49"/>
    </row>
    <row r="125" spans="1:26" ht="16.5" thickBot="1" x14ac:dyDescent="0.3">
      <c r="A125" s="133"/>
      <c r="B125" s="115"/>
      <c r="C125" s="116"/>
      <c r="D125" s="119">
        <v>2023</v>
      </c>
      <c r="E125" s="120"/>
      <c r="F125" s="44"/>
      <c r="G125" s="77">
        <v>45</v>
      </c>
      <c r="H125" s="79"/>
      <c r="I125" s="45">
        <v>0</v>
      </c>
      <c r="J125" s="46"/>
      <c r="K125" s="45"/>
      <c r="L125" s="77">
        <v>0</v>
      </c>
      <c r="M125" s="78"/>
      <c r="N125" s="45">
        <v>0</v>
      </c>
      <c r="O125" s="46"/>
      <c r="P125" s="77">
        <v>45</v>
      </c>
      <c r="Q125" s="78"/>
      <c r="R125" s="79"/>
      <c r="S125" s="164"/>
      <c r="T125" s="265"/>
      <c r="U125" s="264"/>
      <c r="V125" s="48"/>
      <c r="W125" s="49"/>
      <c r="X125" s="49"/>
      <c r="Y125" s="49"/>
      <c r="Z125" s="49"/>
    </row>
    <row r="126" spans="1:26" ht="16.5" thickBot="1" x14ac:dyDescent="0.3">
      <c r="A126" s="269"/>
      <c r="B126" s="117"/>
      <c r="C126" s="118"/>
      <c r="D126" s="119">
        <v>2024</v>
      </c>
      <c r="E126" s="120"/>
      <c r="F126" s="244"/>
      <c r="G126" s="77">
        <f t="shared" si="11"/>
        <v>45</v>
      </c>
      <c r="H126" s="79"/>
      <c r="I126" s="77">
        <v>0</v>
      </c>
      <c r="J126" s="79"/>
      <c r="K126" s="77">
        <v>0</v>
      </c>
      <c r="L126" s="78"/>
      <c r="M126" s="79"/>
      <c r="N126" s="77">
        <v>0</v>
      </c>
      <c r="O126" s="79"/>
      <c r="P126" s="77">
        <v>45</v>
      </c>
      <c r="Q126" s="78"/>
      <c r="R126" s="79"/>
      <c r="S126" s="266"/>
      <c r="T126" s="267"/>
      <c r="U126" s="268"/>
      <c r="V126" s="171"/>
      <c r="W126" s="172"/>
      <c r="X126" s="172"/>
      <c r="Y126" s="172"/>
      <c r="Z126" s="172"/>
    </row>
    <row r="127" spans="1:26" ht="16.5" thickBot="1" x14ac:dyDescent="0.3">
      <c r="A127" s="8"/>
      <c r="B127" s="255" t="s">
        <v>30</v>
      </c>
      <c r="C127" s="256"/>
      <c r="D127" s="119">
        <v>2019</v>
      </c>
      <c r="E127" s="120"/>
      <c r="F127" s="244"/>
      <c r="G127" s="77">
        <f t="shared" si="11"/>
        <v>47.8</v>
      </c>
      <c r="H127" s="79"/>
      <c r="I127" s="77">
        <v>0</v>
      </c>
      <c r="J127" s="79"/>
      <c r="K127" s="77">
        <v>0</v>
      </c>
      <c r="L127" s="78"/>
      <c r="M127" s="79"/>
      <c r="N127" s="77">
        <v>0</v>
      </c>
      <c r="O127" s="79"/>
      <c r="P127" s="77">
        <v>47.8</v>
      </c>
      <c r="Q127" s="78"/>
      <c r="R127" s="79"/>
      <c r="S127" s="317" t="s">
        <v>13</v>
      </c>
      <c r="T127" s="318"/>
      <c r="U127" s="319"/>
      <c r="V127" s="171"/>
      <c r="W127" s="172"/>
      <c r="X127" s="172"/>
      <c r="Y127" s="172"/>
      <c r="Z127" s="172"/>
    </row>
    <row r="128" spans="1:26" ht="16.5" thickBot="1" x14ac:dyDescent="0.3">
      <c r="A128" s="8">
        <v>3</v>
      </c>
      <c r="B128" s="115"/>
      <c r="C128" s="116"/>
      <c r="D128" s="119">
        <v>2020</v>
      </c>
      <c r="E128" s="120"/>
      <c r="F128" s="244"/>
      <c r="G128" s="77">
        <f t="shared" si="11"/>
        <v>55.9</v>
      </c>
      <c r="H128" s="79"/>
      <c r="I128" s="77">
        <v>0</v>
      </c>
      <c r="J128" s="79"/>
      <c r="K128" s="77">
        <v>0</v>
      </c>
      <c r="L128" s="78"/>
      <c r="M128" s="79"/>
      <c r="N128" s="77">
        <v>0</v>
      </c>
      <c r="O128" s="79"/>
      <c r="P128" s="77">
        <v>55.9</v>
      </c>
      <c r="Q128" s="78"/>
      <c r="R128" s="79"/>
      <c r="S128" s="284" t="s">
        <v>13</v>
      </c>
      <c r="T128" s="285"/>
      <c r="U128" s="286"/>
      <c r="V128" s="171"/>
      <c r="W128" s="172"/>
      <c r="X128" s="172"/>
      <c r="Y128" s="172"/>
      <c r="Z128" s="172"/>
    </row>
    <row r="129" spans="1:26" ht="16.5" thickBot="1" x14ac:dyDescent="0.3">
      <c r="A129" s="50"/>
      <c r="B129" s="115"/>
      <c r="C129" s="116"/>
      <c r="D129" s="119">
        <v>2021</v>
      </c>
      <c r="E129" s="120"/>
      <c r="F129" s="44"/>
      <c r="G129" s="77">
        <f>P129</f>
        <v>55.8</v>
      </c>
      <c r="H129" s="79"/>
      <c r="I129" s="77">
        <v>0</v>
      </c>
      <c r="J129" s="79"/>
      <c r="K129" s="45"/>
      <c r="L129" s="77">
        <v>0</v>
      </c>
      <c r="M129" s="78"/>
      <c r="N129" s="77">
        <v>0</v>
      </c>
      <c r="O129" s="79"/>
      <c r="P129" s="77">
        <v>55.8</v>
      </c>
      <c r="Q129" s="78"/>
      <c r="R129" s="79"/>
      <c r="S129" s="164"/>
      <c r="T129" s="263"/>
      <c r="U129" s="264"/>
      <c r="V129" s="48"/>
      <c r="W129" s="49"/>
      <c r="X129" s="49"/>
      <c r="Y129" s="49"/>
      <c r="Z129" s="49"/>
    </row>
    <row r="130" spans="1:26" ht="16.5" thickBot="1" x14ac:dyDescent="0.3">
      <c r="A130" s="50"/>
      <c r="B130" s="115"/>
      <c r="C130" s="116"/>
      <c r="D130" s="119">
        <v>2022</v>
      </c>
      <c r="E130" s="120"/>
      <c r="F130" s="44"/>
      <c r="G130" s="77">
        <f>P130</f>
        <v>55.8</v>
      </c>
      <c r="H130" s="79"/>
      <c r="I130" s="77">
        <v>0</v>
      </c>
      <c r="J130" s="78"/>
      <c r="K130" s="45"/>
      <c r="L130" s="77">
        <v>0</v>
      </c>
      <c r="M130" s="78"/>
      <c r="N130" s="77">
        <v>0</v>
      </c>
      <c r="O130" s="79"/>
      <c r="P130" s="77">
        <v>55.8</v>
      </c>
      <c r="Q130" s="78"/>
      <c r="R130" s="79"/>
      <c r="S130" s="164"/>
      <c r="T130" s="263"/>
      <c r="U130" s="264"/>
      <c r="V130" s="48"/>
      <c r="W130" s="49"/>
      <c r="X130" s="49"/>
      <c r="Y130" s="49"/>
      <c r="Z130" s="49"/>
    </row>
    <row r="131" spans="1:26" ht="16.5" thickBot="1" x14ac:dyDescent="0.3">
      <c r="A131" s="50"/>
      <c r="B131" s="115"/>
      <c r="C131" s="116"/>
      <c r="D131" s="119">
        <v>2023</v>
      </c>
      <c r="E131" s="120"/>
      <c r="F131" s="44"/>
      <c r="G131" s="77">
        <f>P131</f>
        <v>55.8</v>
      </c>
      <c r="H131" s="79"/>
      <c r="I131" s="77">
        <v>0</v>
      </c>
      <c r="J131" s="79"/>
      <c r="K131" s="45"/>
      <c r="L131" s="77">
        <v>0</v>
      </c>
      <c r="M131" s="78"/>
      <c r="N131" s="77">
        <v>0</v>
      </c>
      <c r="O131" s="79"/>
      <c r="P131" s="77">
        <v>55.8</v>
      </c>
      <c r="Q131" s="78"/>
      <c r="R131" s="79"/>
      <c r="S131" s="164"/>
      <c r="T131" s="263"/>
      <c r="U131" s="264"/>
      <c r="V131" s="48"/>
      <c r="W131" s="49"/>
      <c r="X131" s="49"/>
      <c r="Y131" s="49"/>
      <c r="Z131" s="49"/>
    </row>
    <row r="132" spans="1:26" ht="16.5" thickBot="1" x14ac:dyDescent="0.3">
      <c r="A132" s="9"/>
      <c r="B132" s="315"/>
      <c r="C132" s="316"/>
      <c r="D132" s="119">
        <v>2024</v>
      </c>
      <c r="E132" s="120"/>
      <c r="F132" s="244"/>
      <c r="G132" s="77">
        <f t="shared" si="11"/>
        <v>55.8</v>
      </c>
      <c r="H132" s="79"/>
      <c r="I132" s="77">
        <v>0</v>
      </c>
      <c r="J132" s="79"/>
      <c r="K132" s="77">
        <v>0</v>
      </c>
      <c r="L132" s="78"/>
      <c r="M132" s="79"/>
      <c r="N132" s="77">
        <v>0</v>
      </c>
      <c r="O132" s="79"/>
      <c r="P132" s="77">
        <v>55.8</v>
      </c>
      <c r="Q132" s="78"/>
      <c r="R132" s="79"/>
      <c r="S132" s="266"/>
      <c r="T132" s="267"/>
      <c r="U132" s="268"/>
      <c r="V132" s="171"/>
      <c r="W132" s="172"/>
      <c r="X132" s="172"/>
      <c r="Y132" s="172"/>
      <c r="Z132" s="172"/>
    </row>
    <row r="133" spans="1:26" ht="16.5" thickBot="1" x14ac:dyDescent="0.3">
      <c r="A133" s="235">
        <v>4</v>
      </c>
      <c r="B133" s="113" t="s">
        <v>31</v>
      </c>
      <c r="C133" s="114"/>
      <c r="D133" s="119">
        <v>2019</v>
      </c>
      <c r="E133" s="120"/>
      <c r="F133" s="244"/>
      <c r="G133" s="77">
        <f>I133+K133+N133+P133</f>
        <v>2568.2329</v>
      </c>
      <c r="H133" s="79"/>
      <c r="I133" s="77">
        <v>0</v>
      </c>
      <c r="J133" s="79"/>
      <c r="K133" s="77">
        <v>1946.42</v>
      </c>
      <c r="L133" s="78"/>
      <c r="M133" s="79"/>
      <c r="N133" s="77">
        <v>247.0609</v>
      </c>
      <c r="O133" s="79"/>
      <c r="P133" s="77">
        <v>374.75200000000001</v>
      </c>
      <c r="Q133" s="78"/>
      <c r="R133" s="79"/>
      <c r="S133" s="80" t="s">
        <v>13</v>
      </c>
      <c r="T133" s="81"/>
      <c r="U133" s="82"/>
      <c r="V133" s="171"/>
      <c r="W133" s="172"/>
      <c r="X133" s="172"/>
      <c r="Y133" s="172"/>
      <c r="Z133" s="172"/>
    </row>
    <row r="134" spans="1:26" ht="16.5" thickBot="1" x14ac:dyDescent="0.3">
      <c r="A134" s="133"/>
      <c r="B134" s="115"/>
      <c r="C134" s="116"/>
      <c r="D134" s="119">
        <v>2020</v>
      </c>
      <c r="E134" s="120"/>
      <c r="F134" s="244"/>
      <c r="G134" s="77">
        <f>P134</f>
        <v>299.10000000000002</v>
      </c>
      <c r="H134" s="79"/>
      <c r="I134" s="77">
        <v>0</v>
      </c>
      <c r="J134" s="79"/>
      <c r="K134" s="77">
        <v>0</v>
      </c>
      <c r="L134" s="78"/>
      <c r="M134" s="79"/>
      <c r="N134" s="77">
        <v>0</v>
      </c>
      <c r="O134" s="79"/>
      <c r="P134" s="77">
        <v>299.10000000000002</v>
      </c>
      <c r="Q134" s="78"/>
      <c r="R134" s="79"/>
      <c r="S134" s="83"/>
      <c r="T134" s="84"/>
      <c r="U134" s="85"/>
      <c r="V134" s="171"/>
      <c r="W134" s="172"/>
      <c r="X134" s="172"/>
      <c r="Y134" s="172"/>
      <c r="Z134" s="172"/>
    </row>
    <row r="135" spans="1:26" ht="16.5" thickBot="1" x14ac:dyDescent="0.3">
      <c r="A135" s="133"/>
      <c r="B135" s="115"/>
      <c r="C135" s="116"/>
      <c r="D135" s="119">
        <v>2021</v>
      </c>
      <c r="E135" s="120"/>
      <c r="F135" s="44"/>
      <c r="G135" s="77">
        <f>P135</f>
        <v>298.7</v>
      </c>
      <c r="H135" s="79"/>
      <c r="I135" s="77">
        <v>0</v>
      </c>
      <c r="J135" s="79"/>
      <c r="K135" s="45"/>
      <c r="L135" s="77">
        <v>0</v>
      </c>
      <c r="M135" s="78"/>
      <c r="N135" s="77">
        <v>0</v>
      </c>
      <c r="O135" s="79"/>
      <c r="P135" s="77">
        <v>298.7</v>
      </c>
      <c r="Q135" s="78"/>
      <c r="R135" s="79"/>
      <c r="S135" s="83"/>
      <c r="T135" s="84"/>
      <c r="U135" s="85"/>
      <c r="V135" s="48"/>
      <c r="W135" s="49"/>
      <c r="X135" s="49"/>
      <c r="Y135" s="49"/>
      <c r="Z135" s="49"/>
    </row>
    <row r="136" spans="1:26" ht="16.5" thickBot="1" x14ac:dyDescent="0.3">
      <c r="A136" s="133"/>
      <c r="B136" s="115"/>
      <c r="C136" s="116"/>
      <c r="D136" s="119">
        <v>2022</v>
      </c>
      <c r="E136" s="120"/>
      <c r="F136" s="44"/>
      <c r="G136" s="77">
        <f>P136</f>
        <v>298.7</v>
      </c>
      <c r="H136" s="79"/>
      <c r="I136" s="77">
        <v>0</v>
      </c>
      <c r="J136" s="79"/>
      <c r="K136" s="45"/>
      <c r="L136" s="77">
        <v>0</v>
      </c>
      <c r="M136" s="78"/>
      <c r="N136" s="77">
        <v>0</v>
      </c>
      <c r="O136" s="79"/>
      <c r="P136" s="77">
        <v>298.7</v>
      </c>
      <c r="Q136" s="78"/>
      <c r="R136" s="79"/>
      <c r="S136" s="83"/>
      <c r="T136" s="84"/>
      <c r="U136" s="85"/>
      <c r="V136" s="48"/>
      <c r="W136" s="49"/>
      <c r="X136" s="49"/>
      <c r="Y136" s="49"/>
      <c r="Z136" s="49"/>
    </row>
    <row r="137" spans="1:26" ht="16.5" thickBot="1" x14ac:dyDescent="0.3">
      <c r="A137" s="133"/>
      <c r="B137" s="115"/>
      <c r="C137" s="116"/>
      <c r="D137" s="119">
        <v>2023</v>
      </c>
      <c r="E137" s="120"/>
      <c r="F137" s="44"/>
      <c r="G137" s="77">
        <f>P137</f>
        <v>298.7</v>
      </c>
      <c r="H137" s="79"/>
      <c r="I137" s="77">
        <v>0</v>
      </c>
      <c r="J137" s="79"/>
      <c r="K137" s="45"/>
      <c r="L137" s="77">
        <v>0</v>
      </c>
      <c r="M137" s="78"/>
      <c r="N137" s="77">
        <v>0</v>
      </c>
      <c r="O137" s="79"/>
      <c r="P137" s="77">
        <v>298.7</v>
      </c>
      <c r="Q137" s="78"/>
      <c r="R137" s="79"/>
      <c r="S137" s="83"/>
      <c r="T137" s="84"/>
      <c r="U137" s="85"/>
      <c r="V137" s="48"/>
      <c r="W137" s="49"/>
      <c r="X137" s="49"/>
      <c r="Y137" s="49"/>
      <c r="Z137" s="49"/>
    </row>
    <row r="138" spans="1:26" ht="16.5" thickBot="1" x14ac:dyDescent="0.3">
      <c r="A138" s="133"/>
      <c r="B138" s="117"/>
      <c r="C138" s="118"/>
      <c r="D138" s="119">
        <v>2024</v>
      </c>
      <c r="E138" s="120"/>
      <c r="F138" s="244"/>
      <c r="G138" s="77">
        <v>298.7</v>
      </c>
      <c r="H138" s="79"/>
      <c r="I138" s="77">
        <v>0</v>
      </c>
      <c r="J138" s="79"/>
      <c r="K138" s="77">
        <v>0</v>
      </c>
      <c r="L138" s="78"/>
      <c r="M138" s="79"/>
      <c r="N138" s="77">
        <v>0</v>
      </c>
      <c r="O138" s="79"/>
      <c r="P138" s="77">
        <v>298.7</v>
      </c>
      <c r="Q138" s="78"/>
      <c r="R138" s="79"/>
      <c r="S138" s="86"/>
      <c r="T138" s="87"/>
      <c r="U138" s="88"/>
      <c r="V138" s="171"/>
      <c r="W138" s="172"/>
      <c r="X138" s="172"/>
      <c r="Y138" s="172"/>
      <c r="Z138" s="172"/>
    </row>
    <row r="139" spans="1:26" ht="16.5" thickBot="1" x14ac:dyDescent="0.3">
      <c r="A139" s="110">
        <v>5</v>
      </c>
      <c r="B139" s="113" t="s">
        <v>67</v>
      </c>
      <c r="C139" s="114"/>
      <c r="D139" s="119">
        <v>2019</v>
      </c>
      <c r="E139" s="120"/>
      <c r="F139" s="75"/>
      <c r="G139" s="77">
        <f>L139+P139</f>
        <v>890</v>
      </c>
      <c r="H139" s="79"/>
      <c r="I139" s="69">
        <v>0</v>
      </c>
      <c r="J139" s="71"/>
      <c r="K139" s="69"/>
      <c r="L139" s="77">
        <v>858.47618</v>
      </c>
      <c r="M139" s="78"/>
      <c r="N139" s="77">
        <v>0</v>
      </c>
      <c r="O139" s="79"/>
      <c r="P139" s="77">
        <v>31.523820000000001</v>
      </c>
      <c r="Q139" s="78"/>
      <c r="R139" s="79"/>
      <c r="S139" s="80" t="s">
        <v>13</v>
      </c>
      <c r="T139" s="81"/>
      <c r="U139" s="82"/>
      <c r="V139" s="72"/>
      <c r="W139" s="74"/>
      <c r="X139" s="74"/>
      <c r="Y139" s="74"/>
      <c r="Z139" s="74"/>
    </row>
    <row r="140" spans="1:26" ht="16.5" thickBot="1" x14ac:dyDescent="0.3">
      <c r="A140" s="111"/>
      <c r="B140" s="115"/>
      <c r="C140" s="116"/>
      <c r="D140" s="119">
        <v>2020</v>
      </c>
      <c r="E140" s="120"/>
      <c r="F140" s="75"/>
      <c r="G140" s="77">
        <v>40</v>
      </c>
      <c r="H140" s="79"/>
      <c r="I140" s="69">
        <v>0</v>
      </c>
      <c r="J140" s="71">
        <v>0</v>
      </c>
      <c r="K140" s="69"/>
      <c r="L140" s="77">
        <v>0</v>
      </c>
      <c r="M140" s="78"/>
      <c r="N140" s="77">
        <v>0</v>
      </c>
      <c r="O140" s="79"/>
      <c r="P140" s="77">
        <v>40</v>
      </c>
      <c r="Q140" s="78"/>
      <c r="R140" s="79"/>
      <c r="S140" s="83"/>
      <c r="T140" s="84"/>
      <c r="U140" s="85"/>
      <c r="V140" s="72"/>
      <c r="W140" s="74"/>
      <c r="X140" s="74"/>
      <c r="Y140" s="74"/>
      <c r="Z140" s="74"/>
    </row>
    <row r="141" spans="1:26" ht="16.5" thickBot="1" x14ac:dyDescent="0.3">
      <c r="A141" s="111"/>
      <c r="B141" s="115"/>
      <c r="C141" s="116"/>
      <c r="D141" s="119">
        <v>2021</v>
      </c>
      <c r="E141" s="120"/>
      <c r="F141" s="75"/>
      <c r="G141" s="77">
        <v>40</v>
      </c>
      <c r="H141" s="79"/>
      <c r="I141" s="69">
        <v>0</v>
      </c>
      <c r="J141" s="71"/>
      <c r="K141" s="69"/>
      <c r="L141" s="77">
        <v>0</v>
      </c>
      <c r="M141" s="78"/>
      <c r="N141" s="77">
        <v>0</v>
      </c>
      <c r="O141" s="79"/>
      <c r="P141" s="77">
        <v>40</v>
      </c>
      <c r="Q141" s="78"/>
      <c r="R141" s="79"/>
      <c r="S141" s="83"/>
      <c r="T141" s="84"/>
      <c r="U141" s="85"/>
      <c r="V141" s="72"/>
      <c r="W141" s="74"/>
      <c r="X141" s="74"/>
      <c r="Y141" s="74"/>
      <c r="Z141" s="74"/>
    </row>
    <row r="142" spans="1:26" ht="16.5" thickBot="1" x14ac:dyDescent="0.3">
      <c r="A142" s="111"/>
      <c r="B142" s="115"/>
      <c r="C142" s="116"/>
      <c r="D142" s="119">
        <v>2022</v>
      </c>
      <c r="E142" s="120"/>
      <c r="F142" s="75"/>
      <c r="G142" s="77">
        <v>0</v>
      </c>
      <c r="H142" s="79"/>
      <c r="I142" s="69">
        <v>0</v>
      </c>
      <c r="J142" s="71"/>
      <c r="K142" s="69"/>
      <c r="L142" s="77">
        <v>0</v>
      </c>
      <c r="M142" s="78"/>
      <c r="N142" s="77">
        <v>0</v>
      </c>
      <c r="O142" s="79"/>
      <c r="P142" s="77">
        <v>0</v>
      </c>
      <c r="Q142" s="78"/>
      <c r="R142" s="79"/>
      <c r="S142" s="83"/>
      <c r="T142" s="84"/>
      <c r="U142" s="85"/>
      <c r="V142" s="72"/>
      <c r="W142" s="74"/>
      <c r="X142" s="74"/>
      <c r="Y142" s="74"/>
      <c r="Z142" s="74"/>
    </row>
    <row r="143" spans="1:26" ht="16.5" thickBot="1" x14ac:dyDescent="0.3">
      <c r="A143" s="111"/>
      <c r="B143" s="115"/>
      <c r="C143" s="116"/>
      <c r="D143" s="119">
        <v>2023</v>
      </c>
      <c r="E143" s="120"/>
      <c r="F143" s="75"/>
      <c r="G143" s="77">
        <v>0</v>
      </c>
      <c r="H143" s="79"/>
      <c r="I143" s="69">
        <v>0</v>
      </c>
      <c r="J143" s="71"/>
      <c r="K143" s="69"/>
      <c r="L143" s="77">
        <v>0</v>
      </c>
      <c r="M143" s="78"/>
      <c r="N143" s="77">
        <v>0</v>
      </c>
      <c r="O143" s="79"/>
      <c r="P143" s="77">
        <v>0</v>
      </c>
      <c r="Q143" s="78"/>
      <c r="R143" s="79"/>
      <c r="S143" s="83"/>
      <c r="T143" s="84"/>
      <c r="U143" s="85"/>
      <c r="V143" s="72"/>
      <c r="W143" s="74"/>
      <c r="X143" s="74"/>
      <c r="Y143" s="74"/>
      <c r="Z143" s="74"/>
    </row>
    <row r="144" spans="1:26" ht="16.5" thickBot="1" x14ac:dyDescent="0.3">
      <c r="A144" s="112"/>
      <c r="B144" s="117"/>
      <c r="C144" s="118"/>
      <c r="D144" s="119">
        <v>2024</v>
      </c>
      <c r="E144" s="120"/>
      <c r="F144" s="75"/>
      <c r="G144" s="77">
        <v>0</v>
      </c>
      <c r="H144" s="79"/>
      <c r="I144" s="69">
        <v>0</v>
      </c>
      <c r="J144" s="71"/>
      <c r="K144" s="69"/>
      <c r="L144" s="77">
        <v>0</v>
      </c>
      <c r="M144" s="78"/>
      <c r="N144" s="77">
        <v>0</v>
      </c>
      <c r="O144" s="79"/>
      <c r="P144" s="77">
        <v>0</v>
      </c>
      <c r="Q144" s="78"/>
      <c r="R144" s="79"/>
      <c r="S144" s="86"/>
      <c r="T144" s="87"/>
      <c r="U144" s="88"/>
      <c r="V144" s="72"/>
      <c r="W144" s="74"/>
      <c r="X144" s="74"/>
      <c r="Y144" s="74"/>
      <c r="Z144" s="74"/>
    </row>
    <row r="145" spans="1:29" ht="16.5" customHeight="1" thickBot="1" x14ac:dyDescent="0.3">
      <c r="A145" s="301">
        <v>5</v>
      </c>
      <c r="B145" s="181" t="s">
        <v>68</v>
      </c>
      <c r="C145" s="182"/>
      <c r="D145" s="119">
        <v>2019</v>
      </c>
      <c r="E145" s="120"/>
      <c r="F145" s="4"/>
      <c r="G145" s="77">
        <f>P145</f>
        <v>12</v>
      </c>
      <c r="H145" s="89"/>
      <c r="I145" s="16">
        <v>0</v>
      </c>
      <c r="J145" s="18"/>
      <c r="K145" s="16"/>
      <c r="L145" s="78">
        <v>0</v>
      </c>
      <c r="M145" s="89"/>
      <c r="N145" s="16">
        <v>0</v>
      </c>
      <c r="O145" s="18"/>
      <c r="P145" s="77">
        <v>12</v>
      </c>
      <c r="Q145" s="90"/>
      <c r="R145" s="89"/>
      <c r="S145" s="161" t="s">
        <v>13</v>
      </c>
      <c r="T145" s="309"/>
      <c r="U145" s="135"/>
      <c r="V145" s="7"/>
      <c r="W145" s="2"/>
      <c r="X145" s="2"/>
      <c r="Y145" s="2"/>
      <c r="Z145" s="2"/>
    </row>
    <row r="146" spans="1:29" ht="16.5" thickBot="1" x14ac:dyDescent="0.3">
      <c r="A146" s="302"/>
      <c r="B146" s="97"/>
      <c r="C146" s="183"/>
      <c r="D146" s="119">
        <v>2020</v>
      </c>
      <c r="E146" s="120"/>
      <c r="F146" s="4"/>
      <c r="G146" s="77">
        <f>P146</f>
        <v>7</v>
      </c>
      <c r="H146" s="89"/>
      <c r="I146" s="5">
        <v>0</v>
      </c>
      <c r="J146" s="6"/>
      <c r="K146" s="5"/>
      <c r="L146" s="78">
        <v>0</v>
      </c>
      <c r="M146" s="89"/>
      <c r="N146" s="77">
        <v>0</v>
      </c>
      <c r="O146" s="89"/>
      <c r="P146" s="77">
        <v>7</v>
      </c>
      <c r="Q146" s="90"/>
      <c r="R146" s="89"/>
      <c r="S146" s="310"/>
      <c r="T146" s="311"/>
      <c r="U146" s="137"/>
      <c r="V146" s="7"/>
      <c r="W146" s="2"/>
      <c r="X146" s="2"/>
      <c r="Y146" s="2"/>
      <c r="Z146" s="2"/>
    </row>
    <row r="147" spans="1:29" ht="16.5" thickBot="1" x14ac:dyDescent="0.3">
      <c r="A147" s="302"/>
      <c r="B147" s="97"/>
      <c r="C147" s="183"/>
      <c r="D147" s="119">
        <v>2021</v>
      </c>
      <c r="E147" s="120"/>
      <c r="F147" s="44"/>
      <c r="G147" s="77">
        <f>P147</f>
        <v>7</v>
      </c>
      <c r="H147" s="89"/>
      <c r="I147" s="45">
        <v>0</v>
      </c>
      <c r="J147" s="46"/>
      <c r="K147" s="45"/>
      <c r="L147" s="78">
        <v>0</v>
      </c>
      <c r="M147" s="89"/>
      <c r="N147" s="77">
        <v>0</v>
      </c>
      <c r="O147" s="89"/>
      <c r="P147" s="77">
        <v>7</v>
      </c>
      <c r="Q147" s="90"/>
      <c r="R147" s="89"/>
      <c r="S147" s="310"/>
      <c r="T147" s="311"/>
      <c r="U147" s="137"/>
      <c r="V147" s="48"/>
      <c r="W147" s="49"/>
      <c r="X147" s="49"/>
      <c r="Y147" s="49"/>
      <c r="Z147" s="49"/>
    </row>
    <row r="148" spans="1:29" ht="16.5" thickBot="1" x14ac:dyDescent="0.3">
      <c r="A148" s="302"/>
      <c r="B148" s="97"/>
      <c r="C148" s="183"/>
      <c r="D148" s="119">
        <v>2022</v>
      </c>
      <c r="E148" s="120"/>
      <c r="F148" s="44"/>
      <c r="G148" s="77">
        <v>7</v>
      </c>
      <c r="H148" s="89"/>
      <c r="I148" s="45">
        <v>0</v>
      </c>
      <c r="J148" s="46"/>
      <c r="K148" s="45"/>
      <c r="L148" s="78">
        <v>0</v>
      </c>
      <c r="M148" s="89"/>
      <c r="N148" s="77">
        <v>0</v>
      </c>
      <c r="O148" s="89"/>
      <c r="P148" s="77">
        <v>7</v>
      </c>
      <c r="Q148" s="90"/>
      <c r="R148" s="45"/>
      <c r="S148" s="310"/>
      <c r="T148" s="311"/>
      <c r="U148" s="137"/>
      <c r="V148" s="48"/>
      <c r="W148" s="49"/>
      <c r="X148" s="49"/>
      <c r="Y148" s="49"/>
      <c r="Z148" s="49"/>
    </row>
    <row r="149" spans="1:29" ht="16.5" thickBot="1" x14ac:dyDescent="0.3">
      <c r="A149" s="302"/>
      <c r="B149" s="97"/>
      <c r="C149" s="183"/>
      <c r="D149" s="119">
        <v>2023</v>
      </c>
      <c r="E149" s="120"/>
      <c r="F149" s="44"/>
      <c r="G149" s="77">
        <v>7</v>
      </c>
      <c r="H149" s="89"/>
      <c r="I149" s="45">
        <v>0</v>
      </c>
      <c r="J149" s="46"/>
      <c r="K149" s="45"/>
      <c r="L149" s="78">
        <v>0</v>
      </c>
      <c r="M149" s="89"/>
      <c r="N149" s="77">
        <v>0</v>
      </c>
      <c r="O149" s="89"/>
      <c r="P149" s="77">
        <v>7</v>
      </c>
      <c r="Q149" s="90"/>
      <c r="R149" s="46"/>
      <c r="S149" s="310"/>
      <c r="T149" s="311"/>
      <c r="U149" s="137"/>
      <c r="V149" s="48"/>
      <c r="W149" s="49"/>
      <c r="X149" s="49"/>
      <c r="Y149" s="49"/>
      <c r="Z149" s="49"/>
    </row>
    <row r="150" spans="1:29" ht="21" customHeight="1" thickBot="1" x14ac:dyDescent="0.3">
      <c r="A150" s="303"/>
      <c r="B150" s="184"/>
      <c r="C150" s="185"/>
      <c r="D150" s="119">
        <v>2024</v>
      </c>
      <c r="E150" s="120"/>
      <c r="F150" s="244"/>
      <c r="G150" s="77">
        <f>P150</f>
        <v>7</v>
      </c>
      <c r="H150" s="79"/>
      <c r="I150" s="77">
        <v>0</v>
      </c>
      <c r="J150" s="79"/>
      <c r="K150" s="77">
        <v>0</v>
      </c>
      <c r="L150" s="78"/>
      <c r="M150" s="79"/>
      <c r="N150" s="77">
        <v>0</v>
      </c>
      <c r="O150" s="79"/>
      <c r="P150" s="77">
        <v>7</v>
      </c>
      <c r="Q150" s="78"/>
      <c r="R150" s="79"/>
      <c r="S150" s="312"/>
      <c r="T150" s="313"/>
      <c r="U150" s="314"/>
      <c r="V150" s="171"/>
      <c r="W150" s="172"/>
      <c r="X150" s="172"/>
      <c r="Y150" s="172"/>
      <c r="Z150" s="172"/>
    </row>
    <row r="151" spans="1:29" ht="16.5" thickBot="1" x14ac:dyDescent="0.3">
      <c r="A151" s="194" t="s">
        <v>32</v>
      </c>
      <c r="B151" s="195"/>
      <c r="C151" s="196"/>
      <c r="D151" s="203">
        <v>2019</v>
      </c>
      <c r="E151" s="204"/>
      <c r="F151" s="205"/>
      <c r="G151" s="304">
        <v>4606.8495000000003</v>
      </c>
      <c r="H151" s="305"/>
      <c r="I151" s="304">
        <v>0</v>
      </c>
      <c r="J151" s="305"/>
      <c r="K151" s="304">
        <v>3204.8961800000002</v>
      </c>
      <c r="L151" s="306"/>
      <c r="M151" s="305"/>
      <c r="N151" s="304">
        <v>385.57749999999999</v>
      </c>
      <c r="O151" s="305"/>
      <c r="P151" s="304">
        <v>1016.37582</v>
      </c>
      <c r="Q151" s="306"/>
      <c r="R151" s="305"/>
      <c r="S151" s="161"/>
      <c r="T151" s="307"/>
      <c r="U151" s="308"/>
      <c r="V151" s="171"/>
      <c r="W151" s="172"/>
      <c r="X151" s="172"/>
      <c r="Y151" s="172"/>
      <c r="Z151" s="172"/>
    </row>
    <row r="152" spans="1:29" ht="16.5" thickBot="1" x14ac:dyDescent="0.3">
      <c r="A152" s="197"/>
      <c r="B152" s="198"/>
      <c r="C152" s="199"/>
      <c r="D152" s="203">
        <v>2020</v>
      </c>
      <c r="E152" s="204"/>
      <c r="F152" s="205"/>
      <c r="G152" s="91">
        <f>P152</f>
        <v>1073.8</v>
      </c>
      <c r="H152" s="92"/>
      <c r="I152" s="91">
        <v>0</v>
      </c>
      <c r="J152" s="92"/>
      <c r="K152" s="91">
        <f>K134</f>
        <v>0</v>
      </c>
      <c r="L152" s="93"/>
      <c r="M152" s="92"/>
      <c r="N152" s="91">
        <f>N116+N128+N134</f>
        <v>0</v>
      </c>
      <c r="O152" s="92"/>
      <c r="P152" s="91">
        <v>1073.8</v>
      </c>
      <c r="Q152" s="93"/>
      <c r="R152" s="92"/>
      <c r="S152" s="164"/>
      <c r="T152" s="265"/>
      <c r="U152" s="264"/>
      <c r="V152" s="171"/>
      <c r="W152" s="172"/>
      <c r="X152" s="172"/>
      <c r="Y152" s="172"/>
      <c r="Z152" s="172"/>
    </row>
    <row r="153" spans="1:29" ht="16.5" thickBot="1" x14ac:dyDescent="0.3">
      <c r="A153" s="197"/>
      <c r="B153" s="198"/>
      <c r="C153" s="199"/>
      <c r="D153" s="203">
        <v>2021</v>
      </c>
      <c r="E153" s="204"/>
      <c r="F153" s="55"/>
      <c r="G153" s="91">
        <f>P153</f>
        <v>1072.3</v>
      </c>
      <c r="H153" s="92"/>
      <c r="I153" s="40">
        <v>0</v>
      </c>
      <c r="J153" s="41"/>
      <c r="K153" s="40"/>
      <c r="L153" s="91">
        <v>0</v>
      </c>
      <c r="M153" s="93"/>
      <c r="N153" s="91">
        <v>0</v>
      </c>
      <c r="O153" s="92"/>
      <c r="P153" s="91">
        <v>1072.3</v>
      </c>
      <c r="Q153" s="93"/>
      <c r="R153" s="92"/>
      <c r="S153" s="164"/>
      <c r="T153" s="265"/>
      <c r="U153" s="264"/>
      <c r="V153" s="48"/>
      <c r="W153" s="49"/>
      <c r="X153" s="49"/>
      <c r="Y153" s="49"/>
      <c r="Z153" s="49"/>
    </row>
    <row r="154" spans="1:29" ht="16.5" thickBot="1" x14ac:dyDescent="0.3">
      <c r="A154" s="197"/>
      <c r="B154" s="198"/>
      <c r="C154" s="199"/>
      <c r="D154" s="203">
        <v>2022</v>
      </c>
      <c r="E154" s="204"/>
      <c r="F154" s="55"/>
      <c r="G154" s="91">
        <f>P154</f>
        <v>1032.3</v>
      </c>
      <c r="H154" s="92"/>
      <c r="I154" s="40">
        <v>0</v>
      </c>
      <c r="J154" s="41"/>
      <c r="K154" s="40"/>
      <c r="L154" s="91">
        <v>0</v>
      </c>
      <c r="M154" s="93"/>
      <c r="N154" s="91">
        <v>0</v>
      </c>
      <c r="O154" s="92"/>
      <c r="P154" s="91">
        <f>P118+P124+P130+P136+P142+P148</f>
        <v>1032.3</v>
      </c>
      <c r="Q154" s="93"/>
      <c r="R154" s="92"/>
      <c r="S154" s="164"/>
      <c r="T154" s="265"/>
      <c r="U154" s="264"/>
      <c r="V154" s="48"/>
      <c r="W154" s="49"/>
      <c r="X154" s="49"/>
      <c r="Y154" s="49"/>
      <c r="Z154" s="49"/>
    </row>
    <row r="155" spans="1:29" ht="16.5" thickBot="1" x14ac:dyDescent="0.3">
      <c r="A155" s="197"/>
      <c r="B155" s="198"/>
      <c r="C155" s="199"/>
      <c r="D155" s="203">
        <v>2023</v>
      </c>
      <c r="E155" s="204"/>
      <c r="F155" s="55"/>
      <c r="G155" s="91">
        <f>P155</f>
        <v>1032.3</v>
      </c>
      <c r="H155" s="92"/>
      <c r="I155" s="40">
        <v>0</v>
      </c>
      <c r="J155" s="41"/>
      <c r="K155" s="40"/>
      <c r="L155" s="91">
        <v>0</v>
      </c>
      <c r="M155" s="93"/>
      <c r="N155" s="91">
        <v>0</v>
      </c>
      <c r="O155" s="92"/>
      <c r="P155" s="91">
        <f>P119+P125+P131+P137+P143+P149</f>
        <v>1032.3</v>
      </c>
      <c r="Q155" s="93"/>
      <c r="R155" s="92"/>
      <c r="S155" s="164"/>
      <c r="T155" s="265"/>
      <c r="U155" s="264"/>
      <c r="V155" s="48"/>
      <c r="W155" s="49"/>
      <c r="X155" s="49"/>
      <c r="Y155" s="49"/>
      <c r="Z155" s="49"/>
    </row>
    <row r="156" spans="1:29" ht="16.5" thickBot="1" x14ac:dyDescent="0.3">
      <c r="A156" s="200"/>
      <c r="B156" s="201"/>
      <c r="C156" s="202"/>
      <c r="D156" s="203">
        <v>2024</v>
      </c>
      <c r="E156" s="204"/>
      <c r="F156" s="205"/>
      <c r="G156" s="91">
        <f>P156</f>
        <v>1032.3</v>
      </c>
      <c r="H156" s="92"/>
      <c r="I156" s="91">
        <v>0</v>
      </c>
      <c r="J156" s="92"/>
      <c r="K156" s="91">
        <f>K138</f>
        <v>0</v>
      </c>
      <c r="L156" s="93"/>
      <c r="M156" s="92"/>
      <c r="N156" s="91">
        <v>0</v>
      </c>
      <c r="O156" s="92"/>
      <c r="P156" s="91">
        <f>P120+P126+P132+P138+P144+P150</f>
        <v>1032.3</v>
      </c>
      <c r="Q156" s="93"/>
      <c r="R156" s="92"/>
      <c r="S156" s="266"/>
      <c r="T156" s="267"/>
      <c r="U156" s="268"/>
      <c r="V156" s="171"/>
      <c r="W156" s="172"/>
      <c r="X156" s="172"/>
      <c r="Y156" s="172"/>
      <c r="Z156" s="172"/>
      <c r="AB156" s="27"/>
      <c r="AC156" s="27"/>
    </row>
    <row r="157" spans="1:29" ht="16.5" thickBot="1" x14ac:dyDescent="0.3">
      <c r="A157" s="168" t="s">
        <v>33</v>
      </c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70"/>
      <c r="X157" s="171"/>
      <c r="Y157" s="172"/>
      <c r="Z157" s="172"/>
    </row>
    <row r="158" spans="1:29" ht="16.5" thickBot="1" x14ac:dyDescent="0.3">
      <c r="A158" s="132">
        <v>1</v>
      </c>
      <c r="B158" s="113" t="s">
        <v>34</v>
      </c>
      <c r="C158" s="275"/>
      <c r="D158" s="186">
        <v>2019</v>
      </c>
      <c r="E158" s="120"/>
      <c r="F158" s="244"/>
      <c r="G158" s="77">
        <f>N158+P158</f>
        <v>32.799999999999997</v>
      </c>
      <c r="H158" s="79"/>
      <c r="I158" s="77">
        <v>0</v>
      </c>
      <c r="J158" s="79"/>
      <c r="K158" s="77">
        <v>0</v>
      </c>
      <c r="L158" s="78"/>
      <c r="M158" s="79"/>
      <c r="N158" s="77">
        <v>0</v>
      </c>
      <c r="O158" s="79"/>
      <c r="P158" s="77">
        <v>32.799999999999997</v>
      </c>
      <c r="Q158" s="78"/>
      <c r="R158" s="79"/>
      <c r="S158" s="284" t="s">
        <v>13</v>
      </c>
      <c r="T158" s="285"/>
      <c r="U158" s="286"/>
      <c r="V158" s="171"/>
      <c r="W158" s="172"/>
      <c r="X158" s="172"/>
      <c r="Y158" s="172"/>
      <c r="Z158" s="172"/>
    </row>
    <row r="159" spans="1:29" ht="16.5" thickBot="1" x14ac:dyDescent="0.3">
      <c r="A159" s="133"/>
      <c r="B159" s="115"/>
      <c r="C159" s="271"/>
      <c r="D159" s="186">
        <v>2020</v>
      </c>
      <c r="E159" s="120"/>
      <c r="F159" s="4"/>
      <c r="G159" s="77">
        <f>P159</f>
        <v>51.7</v>
      </c>
      <c r="H159" s="246"/>
      <c r="I159" s="77">
        <v>0</v>
      </c>
      <c r="J159" s="246"/>
      <c r="K159" s="5"/>
      <c r="L159" s="78">
        <v>0</v>
      </c>
      <c r="M159" s="246"/>
      <c r="N159" s="77">
        <v>0</v>
      </c>
      <c r="O159" s="246"/>
      <c r="P159" s="77">
        <v>51.7</v>
      </c>
      <c r="Q159" s="78"/>
      <c r="R159" s="6"/>
      <c r="S159" s="164"/>
      <c r="T159" s="263"/>
      <c r="U159" s="264"/>
      <c r="V159" s="7"/>
      <c r="W159" s="2"/>
      <c r="X159" s="2"/>
      <c r="Y159" s="2"/>
      <c r="Z159" s="2"/>
    </row>
    <row r="160" spans="1:29" ht="16.5" thickBot="1" x14ac:dyDescent="0.3">
      <c r="A160" s="133"/>
      <c r="B160" s="115"/>
      <c r="C160" s="271"/>
      <c r="D160" s="186">
        <v>2021</v>
      </c>
      <c r="E160" s="120"/>
      <c r="F160" s="53"/>
      <c r="G160" s="77">
        <f>P160</f>
        <v>51.6</v>
      </c>
      <c r="H160" s="246"/>
      <c r="I160" s="45">
        <v>0</v>
      </c>
      <c r="J160" s="61"/>
      <c r="K160" s="45"/>
      <c r="L160" s="78">
        <v>0</v>
      </c>
      <c r="M160" s="246"/>
      <c r="N160" s="77">
        <v>0</v>
      </c>
      <c r="O160" s="246"/>
      <c r="P160" s="77">
        <v>51.6</v>
      </c>
      <c r="Q160" s="78"/>
      <c r="R160" s="46"/>
      <c r="S160" s="164"/>
      <c r="T160" s="263"/>
      <c r="U160" s="264"/>
      <c r="V160" s="48"/>
      <c r="W160" s="49"/>
      <c r="X160" s="49"/>
      <c r="Y160" s="49"/>
      <c r="Z160" s="49"/>
    </row>
    <row r="161" spans="1:26" ht="16.5" thickBot="1" x14ac:dyDescent="0.3">
      <c r="A161" s="133"/>
      <c r="B161" s="115"/>
      <c r="C161" s="271"/>
      <c r="D161" s="186">
        <v>2022</v>
      </c>
      <c r="E161" s="120"/>
      <c r="F161" s="53"/>
      <c r="G161" s="77">
        <f>P161</f>
        <v>51.6</v>
      </c>
      <c r="H161" s="246"/>
      <c r="I161" s="45">
        <v>0</v>
      </c>
      <c r="J161" s="61"/>
      <c r="K161" s="45"/>
      <c r="L161" s="78">
        <v>0</v>
      </c>
      <c r="M161" s="246"/>
      <c r="N161" s="77">
        <v>0</v>
      </c>
      <c r="O161" s="246"/>
      <c r="P161" s="77">
        <v>51.6</v>
      </c>
      <c r="Q161" s="78"/>
      <c r="R161" s="46"/>
      <c r="S161" s="164"/>
      <c r="T161" s="263"/>
      <c r="U161" s="264"/>
      <c r="V161" s="48"/>
      <c r="W161" s="49"/>
      <c r="X161" s="49"/>
      <c r="Y161" s="49"/>
      <c r="Z161" s="49"/>
    </row>
    <row r="162" spans="1:26" ht="16.5" thickBot="1" x14ac:dyDescent="0.3">
      <c r="A162" s="133"/>
      <c r="B162" s="115"/>
      <c r="C162" s="271"/>
      <c r="D162" s="186">
        <v>2023</v>
      </c>
      <c r="E162" s="120"/>
      <c r="F162" s="53"/>
      <c r="G162" s="77">
        <f>P162</f>
        <v>51.6</v>
      </c>
      <c r="H162" s="246"/>
      <c r="I162" s="45">
        <v>0</v>
      </c>
      <c r="J162" s="61"/>
      <c r="K162" s="45"/>
      <c r="L162" s="78">
        <v>0</v>
      </c>
      <c r="M162" s="246"/>
      <c r="N162" s="77">
        <v>0</v>
      </c>
      <c r="O162" s="246"/>
      <c r="P162" s="77">
        <v>51.6</v>
      </c>
      <c r="Q162" s="78"/>
      <c r="R162" s="46"/>
      <c r="S162" s="164"/>
      <c r="T162" s="263"/>
      <c r="U162" s="264"/>
      <c r="V162" s="48"/>
      <c r="W162" s="49"/>
      <c r="X162" s="49"/>
      <c r="Y162" s="49"/>
      <c r="Z162" s="49"/>
    </row>
    <row r="163" spans="1:26" ht="30" customHeight="1" thickBot="1" x14ac:dyDescent="0.3">
      <c r="A163" s="269"/>
      <c r="B163" s="117"/>
      <c r="C163" s="272"/>
      <c r="D163" s="186">
        <v>2024</v>
      </c>
      <c r="E163" s="120"/>
      <c r="F163" s="53"/>
      <c r="G163" s="77">
        <f>P163</f>
        <v>51.6</v>
      </c>
      <c r="H163" s="79"/>
      <c r="I163" s="77">
        <v>0</v>
      </c>
      <c r="J163" s="79"/>
      <c r="K163" s="77">
        <v>0</v>
      </c>
      <c r="L163" s="78"/>
      <c r="M163" s="79"/>
      <c r="N163" s="77">
        <v>0</v>
      </c>
      <c r="O163" s="79"/>
      <c r="P163" s="77">
        <v>51.6</v>
      </c>
      <c r="Q163" s="78"/>
      <c r="R163" s="79"/>
      <c r="S163" s="266"/>
      <c r="T163" s="267"/>
      <c r="U163" s="268"/>
      <c r="V163" s="171"/>
      <c r="W163" s="172"/>
      <c r="X163" s="172"/>
      <c r="Y163" s="172"/>
      <c r="Z163" s="172"/>
    </row>
    <row r="164" spans="1:26" s="28" customFormat="1" ht="84.75" customHeight="1" thickBot="1" x14ac:dyDescent="0.3">
      <c r="A164" s="29">
        <v>2</v>
      </c>
      <c r="B164" s="113" t="s">
        <v>57</v>
      </c>
      <c r="C164" s="275"/>
      <c r="D164" s="423">
        <v>2019</v>
      </c>
      <c r="E164" s="331"/>
      <c r="F164" s="332"/>
      <c r="G164" s="333">
        <f>N164</f>
        <v>19.600000000000001</v>
      </c>
      <c r="H164" s="334"/>
      <c r="I164" s="333">
        <v>0</v>
      </c>
      <c r="J164" s="334"/>
      <c r="K164" s="333">
        <v>0</v>
      </c>
      <c r="L164" s="422"/>
      <c r="M164" s="334"/>
      <c r="N164" s="333">
        <v>19.600000000000001</v>
      </c>
      <c r="O164" s="334"/>
      <c r="P164" s="333">
        <v>0</v>
      </c>
      <c r="Q164" s="422"/>
      <c r="R164" s="334"/>
      <c r="S164" s="284" t="s">
        <v>13</v>
      </c>
      <c r="T164" s="285"/>
      <c r="U164" s="286"/>
      <c r="V164" s="379"/>
      <c r="W164" s="380"/>
      <c r="X164" s="380"/>
      <c r="Y164" s="380"/>
      <c r="Z164" s="380"/>
    </row>
    <row r="165" spans="1:26" ht="72.75" customHeight="1" thickBot="1" x14ac:dyDescent="0.3">
      <c r="A165" s="30">
        <v>3</v>
      </c>
      <c r="B165" s="113" t="s">
        <v>58</v>
      </c>
      <c r="C165" s="275"/>
      <c r="D165" s="166">
        <v>2019</v>
      </c>
      <c r="E165" s="296"/>
      <c r="F165" s="297"/>
      <c r="G165" s="298">
        <f>N165</f>
        <v>198</v>
      </c>
      <c r="H165" s="299"/>
      <c r="I165" s="298">
        <v>0</v>
      </c>
      <c r="J165" s="299"/>
      <c r="K165" s="298">
        <v>0</v>
      </c>
      <c r="L165" s="300"/>
      <c r="M165" s="299"/>
      <c r="N165" s="298">
        <v>198</v>
      </c>
      <c r="O165" s="299"/>
      <c r="P165" s="298">
        <v>0</v>
      </c>
      <c r="Q165" s="300"/>
      <c r="R165" s="299"/>
      <c r="S165" s="284" t="s">
        <v>13</v>
      </c>
      <c r="T165" s="285"/>
      <c r="U165" s="286"/>
      <c r="V165" s="171"/>
      <c r="W165" s="172"/>
      <c r="X165" s="172"/>
      <c r="Y165" s="172"/>
      <c r="Z165" s="172"/>
    </row>
    <row r="166" spans="1:26" ht="16.5" thickBot="1" x14ac:dyDescent="0.3">
      <c r="A166" s="194" t="s">
        <v>35</v>
      </c>
      <c r="B166" s="195"/>
      <c r="C166" s="196"/>
      <c r="D166" s="203">
        <v>2019</v>
      </c>
      <c r="E166" s="204"/>
      <c r="F166" s="205"/>
      <c r="G166" s="91">
        <f>N166+P166</f>
        <v>250.39999999999998</v>
      </c>
      <c r="H166" s="92"/>
      <c r="I166" s="91">
        <v>0</v>
      </c>
      <c r="J166" s="92"/>
      <c r="K166" s="91">
        <v>0</v>
      </c>
      <c r="L166" s="93"/>
      <c r="M166" s="92"/>
      <c r="N166" s="91">
        <f>N165+N164</f>
        <v>217.6</v>
      </c>
      <c r="O166" s="92"/>
      <c r="P166" s="91">
        <f>P158</f>
        <v>32.799999999999997</v>
      </c>
      <c r="Q166" s="93"/>
      <c r="R166" s="92"/>
      <c r="S166" s="287"/>
      <c r="T166" s="288"/>
      <c r="U166" s="289"/>
      <c r="V166" s="171"/>
      <c r="W166" s="172"/>
      <c r="X166" s="172"/>
      <c r="Y166" s="172"/>
      <c r="Z166" s="172"/>
    </row>
    <row r="167" spans="1:26" ht="16.5" thickBot="1" x14ac:dyDescent="0.3">
      <c r="A167" s="197"/>
      <c r="B167" s="198"/>
      <c r="C167" s="199"/>
      <c r="D167" s="203">
        <v>2020</v>
      </c>
      <c r="E167" s="204"/>
      <c r="F167" s="10"/>
      <c r="G167" s="91">
        <f>P167</f>
        <v>51.7</v>
      </c>
      <c r="H167" s="246"/>
      <c r="I167" s="91">
        <v>0</v>
      </c>
      <c r="J167" s="246"/>
      <c r="K167" s="11"/>
      <c r="L167" s="93">
        <v>0</v>
      </c>
      <c r="M167" s="246"/>
      <c r="N167" s="91">
        <v>0</v>
      </c>
      <c r="O167" s="246"/>
      <c r="P167" s="91">
        <f>P159</f>
        <v>51.7</v>
      </c>
      <c r="Q167" s="93"/>
      <c r="R167" s="92"/>
      <c r="S167" s="290"/>
      <c r="T167" s="291"/>
      <c r="U167" s="292"/>
      <c r="V167" s="7"/>
      <c r="W167" s="2"/>
      <c r="X167" s="2"/>
      <c r="Y167" s="2"/>
      <c r="Z167" s="2"/>
    </row>
    <row r="168" spans="1:26" ht="16.5" thickBot="1" x14ac:dyDescent="0.3">
      <c r="A168" s="197"/>
      <c r="B168" s="198"/>
      <c r="C168" s="199"/>
      <c r="D168" s="203">
        <v>2021</v>
      </c>
      <c r="E168" s="204"/>
      <c r="F168" s="55"/>
      <c r="G168" s="91">
        <f>P168</f>
        <v>51.6</v>
      </c>
      <c r="H168" s="246"/>
      <c r="I168" s="40">
        <v>0</v>
      </c>
      <c r="J168" s="61"/>
      <c r="K168" s="40"/>
      <c r="L168" s="93">
        <v>0</v>
      </c>
      <c r="M168" s="246"/>
      <c r="N168" s="91">
        <v>0</v>
      </c>
      <c r="O168" s="246"/>
      <c r="P168" s="91">
        <v>51.6</v>
      </c>
      <c r="Q168" s="93"/>
      <c r="R168" s="92"/>
      <c r="S168" s="290"/>
      <c r="T168" s="291"/>
      <c r="U168" s="292"/>
      <c r="V168" s="48"/>
      <c r="W168" s="49"/>
      <c r="X168" s="49"/>
      <c r="Y168" s="49"/>
      <c r="Z168" s="49"/>
    </row>
    <row r="169" spans="1:26" ht="16.5" thickBot="1" x14ac:dyDescent="0.3">
      <c r="A169" s="197"/>
      <c r="B169" s="198"/>
      <c r="C169" s="199"/>
      <c r="D169" s="203">
        <v>2022</v>
      </c>
      <c r="E169" s="204"/>
      <c r="F169" s="55"/>
      <c r="G169" s="91">
        <f>P169</f>
        <v>51.6</v>
      </c>
      <c r="H169" s="246"/>
      <c r="I169" s="40">
        <v>0</v>
      </c>
      <c r="J169" s="61"/>
      <c r="K169" s="40"/>
      <c r="L169" s="93">
        <v>0</v>
      </c>
      <c r="M169" s="246"/>
      <c r="N169" s="91">
        <v>0</v>
      </c>
      <c r="O169" s="246"/>
      <c r="P169" s="91">
        <v>51.6</v>
      </c>
      <c r="Q169" s="93"/>
      <c r="R169" s="92"/>
      <c r="S169" s="290"/>
      <c r="T169" s="291"/>
      <c r="U169" s="292"/>
      <c r="V169" s="48"/>
      <c r="W169" s="49"/>
      <c r="X169" s="49"/>
      <c r="Y169" s="49"/>
      <c r="Z169" s="49"/>
    </row>
    <row r="170" spans="1:26" ht="16.5" thickBot="1" x14ac:dyDescent="0.3">
      <c r="A170" s="197"/>
      <c r="B170" s="198"/>
      <c r="C170" s="199"/>
      <c r="D170" s="203">
        <v>2023</v>
      </c>
      <c r="E170" s="204"/>
      <c r="F170" s="55"/>
      <c r="G170" s="91">
        <f>P170</f>
        <v>51.6</v>
      </c>
      <c r="H170" s="246"/>
      <c r="I170" s="40">
        <v>0</v>
      </c>
      <c r="J170" s="61"/>
      <c r="K170" s="40"/>
      <c r="L170" s="93">
        <v>0</v>
      </c>
      <c r="M170" s="246"/>
      <c r="N170" s="91">
        <v>0</v>
      </c>
      <c r="O170" s="246"/>
      <c r="P170" s="91">
        <v>51.6</v>
      </c>
      <c r="Q170" s="93"/>
      <c r="R170" s="92"/>
      <c r="S170" s="290"/>
      <c r="T170" s="291"/>
      <c r="U170" s="292"/>
      <c r="V170" s="48"/>
      <c r="W170" s="49"/>
      <c r="X170" s="49"/>
      <c r="Y170" s="49"/>
      <c r="Z170" s="49"/>
    </row>
    <row r="171" spans="1:26" ht="16.5" thickBot="1" x14ac:dyDescent="0.3">
      <c r="A171" s="200"/>
      <c r="B171" s="201"/>
      <c r="C171" s="202"/>
      <c r="D171" s="203">
        <v>2024</v>
      </c>
      <c r="E171" s="204"/>
      <c r="F171" s="205"/>
      <c r="G171" s="91">
        <f>P171</f>
        <v>51.6</v>
      </c>
      <c r="H171" s="92"/>
      <c r="I171" s="91">
        <v>0</v>
      </c>
      <c r="J171" s="92"/>
      <c r="K171" s="91">
        <v>0</v>
      </c>
      <c r="L171" s="93"/>
      <c r="M171" s="92"/>
      <c r="N171" s="91">
        <v>0</v>
      </c>
      <c r="O171" s="92"/>
      <c r="P171" s="91">
        <f>P163</f>
        <v>51.6</v>
      </c>
      <c r="Q171" s="93"/>
      <c r="R171" s="92"/>
      <c r="S171" s="293"/>
      <c r="T171" s="294"/>
      <c r="U171" s="295"/>
      <c r="V171" s="171"/>
      <c r="W171" s="172"/>
      <c r="X171" s="172"/>
      <c r="Y171" s="172"/>
      <c r="Z171" s="172"/>
    </row>
    <row r="172" spans="1:26" ht="16.5" thickBot="1" x14ac:dyDescent="0.3">
      <c r="A172" s="168" t="s">
        <v>36</v>
      </c>
      <c r="B172" s="169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87"/>
      <c r="T172" s="187"/>
      <c r="U172" s="187"/>
      <c r="V172" s="187"/>
      <c r="W172" s="170"/>
      <c r="X172" s="171"/>
      <c r="Y172" s="172"/>
      <c r="Z172" s="172"/>
    </row>
    <row r="173" spans="1:26" s="25" customFormat="1" ht="16.5" thickBot="1" x14ac:dyDescent="0.3">
      <c r="A173" s="132">
        <v>1</v>
      </c>
      <c r="B173" s="113" t="s">
        <v>37</v>
      </c>
      <c r="C173" s="275"/>
      <c r="D173" s="186">
        <v>2019</v>
      </c>
      <c r="E173" s="120"/>
      <c r="F173" s="244"/>
      <c r="G173" s="77">
        <f t="shared" ref="G173:G184" si="12">P173</f>
        <v>121.6</v>
      </c>
      <c r="H173" s="79"/>
      <c r="I173" s="77">
        <v>0</v>
      </c>
      <c r="J173" s="79"/>
      <c r="K173" s="77">
        <v>0</v>
      </c>
      <c r="L173" s="78"/>
      <c r="M173" s="79"/>
      <c r="N173" s="77">
        <v>0</v>
      </c>
      <c r="O173" s="79"/>
      <c r="P173" s="77">
        <v>121.6</v>
      </c>
      <c r="Q173" s="78"/>
      <c r="R173" s="78"/>
      <c r="S173" s="276" t="s">
        <v>13</v>
      </c>
      <c r="T173" s="277"/>
      <c r="U173" s="277"/>
      <c r="V173" s="278"/>
      <c r="W173" s="190"/>
      <c r="X173" s="172"/>
      <c r="Y173" s="172"/>
      <c r="Z173" s="172"/>
    </row>
    <row r="174" spans="1:26" s="25" customFormat="1" ht="16.5" thickBot="1" x14ac:dyDescent="0.3">
      <c r="A174" s="133"/>
      <c r="B174" s="115"/>
      <c r="C174" s="271"/>
      <c r="D174" s="186">
        <v>2020</v>
      </c>
      <c r="E174" s="120"/>
      <c r="F174" s="24"/>
      <c r="G174" s="77">
        <f t="shared" si="12"/>
        <v>137.69999999999999</v>
      </c>
      <c r="H174" s="246"/>
      <c r="I174" s="77">
        <v>0</v>
      </c>
      <c r="J174" s="246"/>
      <c r="K174" s="16">
        <v>0</v>
      </c>
      <c r="L174" s="78">
        <v>0</v>
      </c>
      <c r="M174" s="246"/>
      <c r="N174" s="77">
        <v>0</v>
      </c>
      <c r="O174" s="246"/>
      <c r="P174" s="77">
        <v>137.69999999999999</v>
      </c>
      <c r="Q174" s="78"/>
      <c r="R174" s="78"/>
      <c r="S174" s="279"/>
      <c r="T174" s="263"/>
      <c r="U174" s="263"/>
      <c r="V174" s="280"/>
      <c r="W174" s="22"/>
      <c r="X174" s="20"/>
      <c r="Y174" s="20"/>
      <c r="Z174" s="20"/>
    </row>
    <row r="175" spans="1:26" s="25" customFormat="1" ht="16.5" thickBot="1" x14ac:dyDescent="0.3">
      <c r="A175" s="133"/>
      <c r="B175" s="115"/>
      <c r="C175" s="271"/>
      <c r="D175" s="186">
        <v>2021</v>
      </c>
      <c r="E175" s="120"/>
      <c r="F175" s="44"/>
      <c r="G175" s="77">
        <f>P175</f>
        <v>137.6</v>
      </c>
      <c r="H175" s="246"/>
      <c r="I175" s="45">
        <v>0</v>
      </c>
      <c r="J175" s="61"/>
      <c r="K175" s="45"/>
      <c r="L175" s="78">
        <v>0</v>
      </c>
      <c r="M175" s="246"/>
      <c r="N175" s="77">
        <v>0</v>
      </c>
      <c r="O175" s="246"/>
      <c r="P175" s="77">
        <v>137.6</v>
      </c>
      <c r="Q175" s="78"/>
      <c r="R175" s="78"/>
      <c r="S175" s="279"/>
      <c r="T175" s="263"/>
      <c r="U175" s="263"/>
      <c r="V175" s="280"/>
      <c r="W175" s="62"/>
      <c r="X175" s="49"/>
      <c r="Y175" s="49"/>
      <c r="Z175" s="49"/>
    </row>
    <row r="176" spans="1:26" s="25" customFormat="1" ht="16.5" thickBot="1" x14ac:dyDescent="0.3">
      <c r="A176" s="133"/>
      <c r="B176" s="115"/>
      <c r="C176" s="271"/>
      <c r="D176" s="186">
        <v>2022</v>
      </c>
      <c r="E176" s="120"/>
      <c r="F176" s="44"/>
      <c r="G176" s="77">
        <f>P176</f>
        <v>137.6</v>
      </c>
      <c r="H176" s="246"/>
      <c r="I176" s="45">
        <v>0</v>
      </c>
      <c r="J176" s="61"/>
      <c r="K176" s="45"/>
      <c r="L176" s="78">
        <v>0</v>
      </c>
      <c r="M176" s="246"/>
      <c r="N176" s="77">
        <v>0</v>
      </c>
      <c r="O176" s="246"/>
      <c r="P176" s="77">
        <v>137.6</v>
      </c>
      <c r="Q176" s="78"/>
      <c r="R176" s="78"/>
      <c r="S176" s="279"/>
      <c r="T176" s="263"/>
      <c r="U176" s="263"/>
      <c r="V176" s="280"/>
      <c r="W176" s="62"/>
      <c r="X176" s="49"/>
      <c r="Y176" s="49"/>
      <c r="Z176" s="49"/>
    </row>
    <row r="177" spans="1:26" s="25" customFormat="1" ht="16.5" thickBot="1" x14ac:dyDescent="0.3">
      <c r="A177" s="133"/>
      <c r="B177" s="115"/>
      <c r="C177" s="271"/>
      <c r="D177" s="186">
        <v>2023</v>
      </c>
      <c r="E177" s="120"/>
      <c r="F177" s="44"/>
      <c r="G177" s="77">
        <f>P177</f>
        <v>137.6</v>
      </c>
      <c r="H177" s="246"/>
      <c r="I177" s="45">
        <v>0</v>
      </c>
      <c r="J177" s="61"/>
      <c r="K177" s="45"/>
      <c r="L177" s="78">
        <v>0</v>
      </c>
      <c r="M177" s="246"/>
      <c r="N177" s="77">
        <v>0</v>
      </c>
      <c r="O177" s="246"/>
      <c r="P177" s="77">
        <v>137.6</v>
      </c>
      <c r="Q177" s="78"/>
      <c r="R177" s="78"/>
      <c r="S177" s="279"/>
      <c r="T177" s="263"/>
      <c r="U177" s="263"/>
      <c r="V177" s="280"/>
      <c r="W177" s="62"/>
      <c r="X177" s="49"/>
      <c r="Y177" s="49"/>
      <c r="Z177" s="49"/>
    </row>
    <row r="178" spans="1:26" s="25" customFormat="1" ht="16.5" thickBot="1" x14ac:dyDescent="0.3">
      <c r="A178" s="269"/>
      <c r="B178" s="117"/>
      <c r="C178" s="272"/>
      <c r="D178" s="186">
        <v>2024</v>
      </c>
      <c r="E178" s="120"/>
      <c r="F178" s="244"/>
      <c r="G178" s="77">
        <f t="shared" si="12"/>
        <v>137.6</v>
      </c>
      <c r="H178" s="79"/>
      <c r="I178" s="77">
        <v>0</v>
      </c>
      <c r="J178" s="79"/>
      <c r="K178" s="77">
        <v>0</v>
      </c>
      <c r="L178" s="78"/>
      <c r="M178" s="79"/>
      <c r="N178" s="77">
        <v>0</v>
      </c>
      <c r="O178" s="79"/>
      <c r="P178" s="77">
        <v>137.6</v>
      </c>
      <c r="Q178" s="78"/>
      <c r="R178" s="78"/>
      <c r="S178" s="281"/>
      <c r="T178" s="282"/>
      <c r="U178" s="282"/>
      <c r="V178" s="283"/>
      <c r="W178" s="190"/>
      <c r="X178" s="172"/>
      <c r="Y178" s="172"/>
      <c r="Z178" s="172"/>
    </row>
    <row r="179" spans="1:26" s="25" customFormat="1" ht="16.5" thickBot="1" x14ac:dyDescent="0.3">
      <c r="A179" s="235">
        <v>2</v>
      </c>
      <c r="B179" s="255" t="s">
        <v>38</v>
      </c>
      <c r="C179" s="270"/>
      <c r="D179" s="177" t="s">
        <v>39</v>
      </c>
      <c r="E179" s="186">
        <v>2019</v>
      </c>
      <c r="F179" s="244"/>
      <c r="G179" s="77">
        <f t="shared" si="12"/>
        <v>916</v>
      </c>
      <c r="H179" s="79"/>
      <c r="I179" s="77">
        <v>0</v>
      </c>
      <c r="J179" s="79"/>
      <c r="K179" s="77">
        <v>0</v>
      </c>
      <c r="L179" s="78"/>
      <c r="M179" s="79"/>
      <c r="N179" s="77">
        <v>0</v>
      </c>
      <c r="O179" s="79"/>
      <c r="P179" s="77">
        <v>916</v>
      </c>
      <c r="Q179" s="78"/>
      <c r="R179" s="79"/>
      <c r="S179" s="164" t="s">
        <v>13</v>
      </c>
      <c r="T179" s="263"/>
      <c r="U179" s="264"/>
      <c r="V179" s="171"/>
      <c r="W179" s="172"/>
      <c r="X179" s="172"/>
      <c r="Y179" s="172"/>
      <c r="Z179" s="172"/>
    </row>
    <row r="180" spans="1:26" s="25" customFormat="1" ht="16.5" thickBot="1" x14ac:dyDescent="0.3">
      <c r="A180" s="133"/>
      <c r="B180" s="115"/>
      <c r="C180" s="271"/>
      <c r="D180" s="178"/>
      <c r="E180" s="15">
        <v>2020</v>
      </c>
      <c r="F180" s="24"/>
      <c r="G180" s="77">
        <f t="shared" si="12"/>
        <v>946.8</v>
      </c>
      <c r="H180" s="246"/>
      <c r="I180" s="77">
        <v>0</v>
      </c>
      <c r="J180" s="246"/>
      <c r="K180" s="16">
        <v>0</v>
      </c>
      <c r="L180" s="78">
        <v>0</v>
      </c>
      <c r="M180" s="246"/>
      <c r="N180" s="77">
        <v>0</v>
      </c>
      <c r="O180" s="246"/>
      <c r="P180" s="77">
        <v>946.8</v>
      </c>
      <c r="Q180" s="193"/>
      <c r="R180" s="18"/>
      <c r="S180" s="164"/>
      <c r="T180" s="263"/>
      <c r="U180" s="264"/>
      <c r="V180" s="19"/>
      <c r="W180" s="20"/>
      <c r="X180" s="20"/>
      <c r="Y180" s="20"/>
      <c r="Z180" s="20"/>
    </row>
    <row r="181" spans="1:26" s="25" customFormat="1" ht="16.5" thickBot="1" x14ac:dyDescent="0.3">
      <c r="A181" s="133"/>
      <c r="B181" s="115"/>
      <c r="C181" s="271"/>
      <c r="D181" s="178"/>
      <c r="E181" s="53">
        <v>2021</v>
      </c>
      <c r="F181" s="44"/>
      <c r="G181" s="77">
        <f>P181</f>
        <v>945.4</v>
      </c>
      <c r="H181" s="246"/>
      <c r="I181" s="45">
        <v>0</v>
      </c>
      <c r="J181" s="61"/>
      <c r="K181" s="45"/>
      <c r="L181" s="78">
        <v>0</v>
      </c>
      <c r="M181" s="246"/>
      <c r="N181" s="77">
        <v>0</v>
      </c>
      <c r="O181" s="246"/>
      <c r="P181" s="77">
        <v>945.4</v>
      </c>
      <c r="Q181" s="193"/>
      <c r="R181" s="46"/>
      <c r="S181" s="164"/>
      <c r="T181" s="263"/>
      <c r="U181" s="264"/>
      <c r="V181" s="48"/>
      <c r="W181" s="49"/>
      <c r="X181" s="49"/>
      <c r="Y181" s="49"/>
      <c r="Z181" s="49"/>
    </row>
    <row r="182" spans="1:26" s="25" customFormat="1" ht="16.5" thickBot="1" x14ac:dyDescent="0.3">
      <c r="A182" s="133"/>
      <c r="B182" s="115"/>
      <c r="C182" s="271"/>
      <c r="D182" s="178"/>
      <c r="E182" s="53">
        <v>2022</v>
      </c>
      <c r="F182" s="44"/>
      <c r="G182" s="77">
        <v>945.4</v>
      </c>
      <c r="H182" s="246"/>
      <c r="I182" s="45">
        <v>0</v>
      </c>
      <c r="J182" s="61"/>
      <c r="K182" s="45"/>
      <c r="L182" s="78">
        <v>0</v>
      </c>
      <c r="M182" s="246"/>
      <c r="N182" s="77">
        <v>0</v>
      </c>
      <c r="O182" s="246"/>
      <c r="P182" s="77">
        <v>945.4</v>
      </c>
      <c r="Q182" s="193"/>
      <c r="R182" s="46"/>
      <c r="S182" s="164"/>
      <c r="T182" s="263"/>
      <c r="U182" s="264"/>
      <c r="V182" s="48"/>
      <c r="W182" s="49"/>
      <c r="X182" s="49"/>
      <c r="Y182" s="49"/>
      <c r="Z182" s="49"/>
    </row>
    <row r="183" spans="1:26" s="25" customFormat="1" ht="16.5" thickBot="1" x14ac:dyDescent="0.3">
      <c r="A183" s="133"/>
      <c r="B183" s="115"/>
      <c r="C183" s="271"/>
      <c r="D183" s="178"/>
      <c r="E183" s="53">
        <v>2023</v>
      </c>
      <c r="F183" s="44"/>
      <c r="G183" s="77">
        <v>945.4</v>
      </c>
      <c r="H183" s="246"/>
      <c r="I183" s="45">
        <v>0</v>
      </c>
      <c r="J183" s="61"/>
      <c r="K183" s="45"/>
      <c r="L183" s="78">
        <v>0</v>
      </c>
      <c r="M183" s="246"/>
      <c r="N183" s="77">
        <v>0</v>
      </c>
      <c r="O183" s="246"/>
      <c r="P183" s="77">
        <v>945.4</v>
      </c>
      <c r="Q183" s="193"/>
      <c r="R183" s="46"/>
      <c r="S183" s="164"/>
      <c r="T183" s="263"/>
      <c r="U183" s="264"/>
      <c r="V183" s="48"/>
      <c r="W183" s="49"/>
      <c r="X183" s="49"/>
      <c r="Y183" s="49"/>
      <c r="Z183" s="49"/>
    </row>
    <row r="184" spans="1:26" s="25" customFormat="1" ht="16.5" thickBot="1" x14ac:dyDescent="0.3">
      <c r="A184" s="133"/>
      <c r="B184" s="115"/>
      <c r="C184" s="271"/>
      <c r="D184" s="273"/>
      <c r="E184" s="186">
        <v>2024</v>
      </c>
      <c r="F184" s="244"/>
      <c r="G184" s="77">
        <f t="shared" si="12"/>
        <v>945.4</v>
      </c>
      <c r="H184" s="79"/>
      <c r="I184" s="77">
        <v>0</v>
      </c>
      <c r="J184" s="79"/>
      <c r="K184" s="77">
        <v>0</v>
      </c>
      <c r="L184" s="78"/>
      <c r="M184" s="79"/>
      <c r="N184" s="77">
        <v>0</v>
      </c>
      <c r="O184" s="246"/>
      <c r="P184" s="77">
        <v>945.4</v>
      </c>
      <c r="Q184" s="78"/>
      <c r="R184" s="79"/>
      <c r="S184" s="164"/>
      <c r="T184" s="265"/>
      <c r="U184" s="264"/>
      <c r="V184" s="171"/>
      <c r="W184" s="172"/>
      <c r="X184" s="172"/>
      <c r="Y184" s="172"/>
      <c r="Z184" s="172"/>
    </row>
    <row r="185" spans="1:26" s="25" customFormat="1" ht="16.5" thickBot="1" x14ac:dyDescent="0.3">
      <c r="A185" s="133"/>
      <c r="B185" s="115"/>
      <c r="C185" s="271"/>
      <c r="D185" s="274" t="s">
        <v>40</v>
      </c>
      <c r="E185" s="186">
        <v>2019</v>
      </c>
      <c r="F185" s="244"/>
      <c r="G185" s="77">
        <f>N185+P185</f>
        <v>2895.8</v>
      </c>
      <c r="H185" s="79"/>
      <c r="I185" s="77">
        <v>0</v>
      </c>
      <c r="J185" s="79"/>
      <c r="K185" s="77">
        <v>0</v>
      </c>
      <c r="L185" s="78"/>
      <c r="M185" s="79"/>
      <c r="N185" s="77">
        <v>700.3</v>
      </c>
      <c r="O185" s="79"/>
      <c r="P185" s="77">
        <v>2195.5</v>
      </c>
      <c r="Q185" s="78"/>
      <c r="R185" s="79"/>
      <c r="S185" s="164"/>
      <c r="T185" s="265"/>
      <c r="U185" s="264"/>
      <c r="V185" s="171"/>
      <c r="W185" s="172"/>
      <c r="X185" s="172"/>
      <c r="Y185" s="172"/>
      <c r="Z185" s="172"/>
    </row>
    <row r="186" spans="1:26" s="25" customFormat="1" ht="16.5" thickBot="1" x14ac:dyDescent="0.3">
      <c r="A186" s="133"/>
      <c r="B186" s="115"/>
      <c r="C186" s="271"/>
      <c r="D186" s="178"/>
      <c r="E186" s="15">
        <v>2020</v>
      </c>
      <c r="F186" s="24"/>
      <c r="G186" s="77">
        <f>I186+L186+N186+P186</f>
        <v>2841.7999999999997</v>
      </c>
      <c r="H186" s="246"/>
      <c r="I186" s="77">
        <v>0</v>
      </c>
      <c r="J186" s="246"/>
      <c r="K186" s="16"/>
      <c r="L186" s="78">
        <v>0</v>
      </c>
      <c r="M186" s="246"/>
      <c r="N186" s="77">
        <v>544.1</v>
      </c>
      <c r="O186" s="246"/>
      <c r="P186" s="77">
        <v>2297.6999999999998</v>
      </c>
      <c r="Q186" s="78"/>
      <c r="R186" s="79"/>
      <c r="S186" s="164"/>
      <c r="T186" s="265"/>
      <c r="U186" s="264"/>
      <c r="V186" s="19"/>
      <c r="W186" s="20"/>
      <c r="X186" s="20"/>
      <c r="Y186" s="20"/>
      <c r="Z186" s="20"/>
    </row>
    <row r="187" spans="1:26" s="25" customFormat="1" ht="16.5" thickBot="1" x14ac:dyDescent="0.3">
      <c r="A187" s="133"/>
      <c r="B187" s="115"/>
      <c r="C187" s="271"/>
      <c r="D187" s="178"/>
      <c r="E187" s="53">
        <v>2021</v>
      </c>
      <c r="F187" s="44"/>
      <c r="G187" s="77">
        <f>N187+P187</f>
        <v>2863.1000000000004</v>
      </c>
      <c r="H187" s="246"/>
      <c r="I187" s="45">
        <v>0</v>
      </c>
      <c r="J187" s="61"/>
      <c r="K187" s="45"/>
      <c r="L187" s="78">
        <v>0</v>
      </c>
      <c r="M187" s="246"/>
      <c r="N187" s="77">
        <v>568.79999999999995</v>
      </c>
      <c r="O187" s="246"/>
      <c r="P187" s="77">
        <v>2294.3000000000002</v>
      </c>
      <c r="Q187" s="78"/>
      <c r="R187" s="79"/>
      <c r="S187" s="164"/>
      <c r="T187" s="265"/>
      <c r="U187" s="264"/>
      <c r="V187" s="48"/>
      <c r="W187" s="49"/>
      <c r="X187" s="49"/>
      <c r="Y187" s="49"/>
      <c r="Z187" s="49"/>
    </row>
    <row r="188" spans="1:26" s="25" customFormat="1" ht="16.5" thickBot="1" x14ac:dyDescent="0.3">
      <c r="A188" s="133"/>
      <c r="B188" s="115"/>
      <c r="C188" s="271"/>
      <c r="D188" s="178"/>
      <c r="E188" s="53">
        <v>2022</v>
      </c>
      <c r="F188" s="44"/>
      <c r="G188" s="77">
        <f>N188+P188</f>
        <v>2863.1000000000004</v>
      </c>
      <c r="H188" s="246"/>
      <c r="I188" s="45">
        <v>0</v>
      </c>
      <c r="J188" s="61"/>
      <c r="K188" s="45"/>
      <c r="L188" s="78">
        <v>0</v>
      </c>
      <c r="M188" s="246"/>
      <c r="N188" s="77">
        <f>N187</f>
        <v>568.79999999999995</v>
      </c>
      <c r="O188" s="246"/>
      <c r="P188" s="77">
        <f>P187</f>
        <v>2294.3000000000002</v>
      </c>
      <c r="Q188" s="78"/>
      <c r="R188" s="79"/>
      <c r="S188" s="164"/>
      <c r="T188" s="265"/>
      <c r="U188" s="264"/>
      <c r="V188" s="48"/>
      <c r="W188" s="49"/>
      <c r="X188" s="49"/>
      <c r="Y188" s="49"/>
      <c r="Z188" s="49"/>
    </row>
    <row r="189" spans="1:26" s="25" customFormat="1" ht="16.5" thickBot="1" x14ac:dyDescent="0.3">
      <c r="A189" s="133"/>
      <c r="B189" s="115"/>
      <c r="C189" s="271"/>
      <c r="D189" s="178"/>
      <c r="E189" s="53">
        <v>2023</v>
      </c>
      <c r="F189" s="44"/>
      <c r="G189" s="77">
        <f>N189+P189</f>
        <v>2863.1000000000004</v>
      </c>
      <c r="H189" s="246"/>
      <c r="I189" s="45">
        <v>0</v>
      </c>
      <c r="J189" s="61"/>
      <c r="K189" s="45"/>
      <c r="L189" s="78">
        <v>0</v>
      </c>
      <c r="M189" s="246"/>
      <c r="N189" s="77">
        <f>N188</f>
        <v>568.79999999999995</v>
      </c>
      <c r="O189" s="246"/>
      <c r="P189" s="77">
        <f>P188</f>
        <v>2294.3000000000002</v>
      </c>
      <c r="Q189" s="78"/>
      <c r="R189" s="79"/>
      <c r="S189" s="164"/>
      <c r="T189" s="265"/>
      <c r="U189" s="264"/>
      <c r="V189" s="48"/>
      <c r="W189" s="49"/>
      <c r="X189" s="49"/>
      <c r="Y189" s="49"/>
      <c r="Z189" s="49"/>
    </row>
    <row r="190" spans="1:26" s="25" customFormat="1" ht="16.5" thickBot="1" x14ac:dyDescent="0.3">
      <c r="A190" s="269"/>
      <c r="B190" s="117"/>
      <c r="C190" s="272"/>
      <c r="D190" s="273"/>
      <c r="E190" s="186">
        <v>2024</v>
      </c>
      <c r="F190" s="244"/>
      <c r="G190" s="77">
        <f>I190+K190+N190+P190</f>
        <v>2863.1000000000004</v>
      </c>
      <c r="H190" s="79"/>
      <c r="I190" s="77">
        <v>0</v>
      </c>
      <c r="J190" s="79"/>
      <c r="K190" s="77">
        <v>0</v>
      </c>
      <c r="L190" s="78"/>
      <c r="M190" s="79"/>
      <c r="N190" s="77">
        <f>N189</f>
        <v>568.79999999999995</v>
      </c>
      <c r="O190" s="79"/>
      <c r="P190" s="77">
        <f>P189</f>
        <v>2294.3000000000002</v>
      </c>
      <c r="Q190" s="78"/>
      <c r="R190" s="79"/>
      <c r="S190" s="266"/>
      <c r="T190" s="267"/>
      <c r="U190" s="268"/>
      <c r="V190" s="171"/>
      <c r="W190" s="172"/>
      <c r="X190" s="172"/>
      <c r="Y190" s="172"/>
      <c r="Z190" s="172"/>
    </row>
    <row r="191" spans="1:26" s="25" customFormat="1" ht="16.5" thickBot="1" x14ac:dyDescent="0.3">
      <c r="A191" s="235">
        <v>3</v>
      </c>
      <c r="B191" s="255" t="s">
        <v>41</v>
      </c>
      <c r="C191" s="256"/>
      <c r="D191" s="119">
        <v>2019</v>
      </c>
      <c r="E191" s="120"/>
      <c r="F191" s="244"/>
      <c r="G191" s="77">
        <f>I191</f>
        <v>143.19999999999999</v>
      </c>
      <c r="H191" s="79"/>
      <c r="I191" s="77">
        <v>143.19999999999999</v>
      </c>
      <c r="J191" s="79"/>
      <c r="K191" s="77">
        <v>0</v>
      </c>
      <c r="L191" s="78"/>
      <c r="M191" s="79"/>
      <c r="N191" s="77">
        <v>0</v>
      </c>
      <c r="O191" s="79"/>
      <c r="P191" s="77">
        <v>0</v>
      </c>
      <c r="Q191" s="78"/>
      <c r="R191" s="79"/>
      <c r="S191" s="161" t="s">
        <v>13</v>
      </c>
      <c r="T191" s="247"/>
      <c r="U191" s="248"/>
      <c r="V191" s="171"/>
      <c r="W191" s="172"/>
      <c r="X191" s="172"/>
      <c r="Y191" s="172"/>
      <c r="Z191" s="172"/>
    </row>
    <row r="192" spans="1:26" s="25" customFormat="1" ht="16.5" thickBot="1" x14ac:dyDescent="0.3">
      <c r="A192" s="236"/>
      <c r="B192" s="115"/>
      <c r="C192" s="116"/>
      <c r="D192" s="119">
        <v>2020</v>
      </c>
      <c r="E192" s="120"/>
      <c r="F192" s="24"/>
      <c r="G192" s="77">
        <f>I192</f>
        <v>143.19999999999999</v>
      </c>
      <c r="H192" s="79"/>
      <c r="I192" s="77">
        <v>143.19999999999999</v>
      </c>
      <c r="J192" s="79"/>
      <c r="K192" s="16"/>
      <c r="L192" s="77">
        <v>0</v>
      </c>
      <c r="M192" s="79"/>
      <c r="N192" s="77">
        <v>0</v>
      </c>
      <c r="O192" s="79"/>
      <c r="P192" s="77">
        <v>0</v>
      </c>
      <c r="Q192" s="78"/>
      <c r="R192" s="79"/>
      <c r="S192" s="249"/>
      <c r="T192" s="250"/>
      <c r="U192" s="251"/>
      <c r="V192" s="19"/>
      <c r="W192" s="20"/>
      <c r="X192" s="20"/>
      <c r="Y192" s="20"/>
      <c r="Z192" s="20"/>
    </row>
    <row r="193" spans="1:26" s="25" customFormat="1" ht="16.5" thickBot="1" x14ac:dyDescent="0.3">
      <c r="A193" s="236"/>
      <c r="B193" s="115"/>
      <c r="C193" s="116"/>
      <c r="D193" s="119">
        <v>2021</v>
      </c>
      <c r="E193" s="120"/>
      <c r="F193" s="44"/>
      <c r="G193" s="77">
        <v>0</v>
      </c>
      <c r="H193" s="79"/>
      <c r="I193" s="45">
        <v>0</v>
      </c>
      <c r="J193" s="46">
        <v>0</v>
      </c>
      <c r="K193" s="45"/>
      <c r="L193" s="77">
        <v>0</v>
      </c>
      <c r="M193" s="79"/>
      <c r="N193" s="77">
        <v>0</v>
      </c>
      <c r="O193" s="79"/>
      <c r="P193" s="77">
        <v>0</v>
      </c>
      <c r="Q193" s="78"/>
      <c r="R193" s="79"/>
      <c r="S193" s="249"/>
      <c r="T193" s="250"/>
      <c r="U193" s="251"/>
      <c r="V193" s="48"/>
      <c r="W193" s="49"/>
      <c r="X193" s="49"/>
      <c r="Y193" s="49"/>
      <c r="Z193" s="49"/>
    </row>
    <row r="194" spans="1:26" s="25" customFormat="1" ht="16.5" thickBot="1" x14ac:dyDescent="0.3">
      <c r="A194" s="236"/>
      <c r="B194" s="115"/>
      <c r="C194" s="116"/>
      <c r="D194" s="119">
        <v>2022</v>
      </c>
      <c r="E194" s="120"/>
      <c r="F194" s="44"/>
      <c r="G194" s="77">
        <v>0</v>
      </c>
      <c r="H194" s="79"/>
      <c r="I194" s="45">
        <v>0</v>
      </c>
      <c r="J194" s="46"/>
      <c r="K194" s="45"/>
      <c r="L194" s="77">
        <v>0</v>
      </c>
      <c r="M194" s="79"/>
      <c r="N194" s="77">
        <v>0</v>
      </c>
      <c r="O194" s="79"/>
      <c r="P194" s="77">
        <v>0</v>
      </c>
      <c r="Q194" s="78"/>
      <c r="R194" s="79"/>
      <c r="S194" s="249"/>
      <c r="T194" s="250"/>
      <c r="U194" s="251"/>
      <c r="V194" s="48"/>
      <c r="W194" s="49"/>
      <c r="X194" s="49"/>
      <c r="Y194" s="49"/>
      <c r="Z194" s="49"/>
    </row>
    <row r="195" spans="1:26" s="25" customFormat="1" ht="16.5" thickBot="1" x14ac:dyDescent="0.3">
      <c r="A195" s="236"/>
      <c r="B195" s="115"/>
      <c r="C195" s="116"/>
      <c r="D195" s="119">
        <v>2023</v>
      </c>
      <c r="E195" s="120"/>
      <c r="F195" s="44"/>
      <c r="G195" s="77">
        <v>0</v>
      </c>
      <c r="H195" s="79"/>
      <c r="I195" s="45">
        <v>0</v>
      </c>
      <c r="J195" s="46"/>
      <c r="K195" s="45"/>
      <c r="L195" s="77">
        <v>0</v>
      </c>
      <c r="M195" s="79"/>
      <c r="N195" s="77">
        <v>0</v>
      </c>
      <c r="O195" s="79"/>
      <c r="P195" s="77">
        <v>0</v>
      </c>
      <c r="Q195" s="78"/>
      <c r="R195" s="79"/>
      <c r="S195" s="249"/>
      <c r="T195" s="250"/>
      <c r="U195" s="251"/>
      <c r="V195" s="48"/>
      <c r="W195" s="49"/>
      <c r="X195" s="49"/>
      <c r="Y195" s="49"/>
      <c r="Z195" s="49"/>
    </row>
    <row r="196" spans="1:26" s="25" customFormat="1" ht="16.5" thickBot="1" x14ac:dyDescent="0.3">
      <c r="A196" s="237"/>
      <c r="B196" s="117"/>
      <c r="C196" s="118"/>
      <c r="D196" s="119">
        <v>2024</v>
      </c>
      <c r="E196" s="120"/>
      <c r="F196" s="244"/>
      <c r="G196" s="77">
        <v>0</v>
      </c>
      <c r="H196" s="79"/>
      <c r="I196" s="77">
        <v>0</v>
      </c>
      <c r="J196" s="79"/>
      <c r="K196" s="77">
        <v>0</v>
      </c>
      <c r="L196" s="78"/>
      <c r="M196" s="79"/>
      <c r="N196" s="77">
        <v>0</v>
      </c>
      <c r="O196" s="79"/>
      <c r="P196" s="77">
        <v>0</v>
      </c>
      <c r="Q196" s="78"/>
      <c r="R196" s="79"/>
      <c r="S196" s="252"/>
      <c r="T196" s="253"/>
      <c r="U196" s="254"/>
      <c r="V196" s="171"/>
      <c r="W196" s="172"/>
      <c r="X196" s="172"/>
      <c r="Y196" s="172"/>
      <c r="Z196" s="172"/>
    </row>
    <row r="197" spans="1:26" s="25" customFormat="1" ht="16.5" thickBot="1" x14ac:dyDescent="0.3">
      <c r="A197" s="235">
        <v>4</v>
      </c>
      <c r="B197" s="255" t="s">
        <v>42</v>
      </c>
      <c r="C197" s="258"/>
      <c r="D197" s="119">
        <v>2019</v>
      </c>
      <c r="E197" s="120"/>
      <c r="F197" s="24"/>
      <c r="G197" s="77">
        <f>L197</f>
        <v>3.52</v>
      </c>
      <c r="H197" s="79"/>
      <c r="I197" s="77">
        <v>0</v>
      </c>
      <c r="J197" s="79"/>
      <c r="K197" s="16"/>
      <c r="L197" s="77">
        <v>3.52</v>
      </c>
      <c r="M197" s="79"/>
      <c r="N197" s="77">
        <v>0</v>
      </c>
      <c r="O197" s="79"/>
      <c r="P197" s="77">
        <v>0</v>
      </c>
      <c r="Q197" s="78"/>
      <c r="R197" s="79"/>
      <c r="S197" s="161" t="s">
        <v>13</v>
      </c>
      <c r="T197" s="247"/>
      <c r="U197" s="248"/>
      <c r="V197" s="19"/>
      <c r="W197" s="20"/>
      <c r="X197" s="20"/>
      <c r="Y197" s="20"/>
      <c r="Z197" s="20"/>
    </row>
    <row r="198" spans="1:26" s="25" customFormat="1" ht="16.5" thickBot="1" x14ac:dyDescent="0.3">
      <c r="A198" s="236"/>
      <c r="B198" s="259"/>
      <c r="C198" s="260"/>
      <c r="D198" s="119">
        <v>2020</v>
      </c>
      <c r="E198" s="120"/>
      <c r="F198" s="244"/>
      <c r="G198" s="77">
        <f>K198</f>
        <v>3.52</v>
      </c>
      <c r="H198" s="79"/>
      <c r="I198" s="77">
        <v>0</v>
      </c>
      <c r="J198" s="79"/>
      <c r="K198" s="77">
        <v>3.52</v>
      </c>
      <c r="L198" s="78"/>
      <c r="M198" s="79"/>
      <c r="N198" s="77">
        <v>0</v>
      </c>
      <c r="O198" s="79"/>
      <c r="P198" s="77">
        <v>0</v>
      </c>
      <c r="Q198" s="78"/>
      <c r="R198" s="79"/>
      <c r="S198" s="249"/>
      <c r="T198" s="250"/>
      <c r="U198" s="251"/>
      <c r="V198" s="171"/>
      <c r="W198" s="172"/>
      <c r="X198" s="172"/>
      <c r="Y198" s="172"/>
      <c r="Z198" s="172"/>
    </row>
    <row r="199" spans="1:26" s="25" customFormat="1" ht="16.5" thickBot="1" x14ac:dyDescent="0.3">
      <c r="A199" s="236"/>
      <c r="B199" s="259"/>
      <c r="C199" s="260"/>
      <c r="D199" s="119">
        <v>2021</v>
      </c>
      <c r="E199" s="120"/>
      <c r="F199" s="44"/>
      <c r="G199" s="77">
        <f>L199</f>
        <v>3.52</v>
      </c>
      <c r="H199" s="79"/>
      <c r="I199" s="45">
        <v>0</v>
      </c>
      <c r="J199" s="46"/>
      <c r="K199" s="45"/>
      <c r="L199" s="77">
        <v>3.52</v>
      </c>
      <c r="M199" s="78"/>
      <c r="N199" s="77">
        <v>0</v>
      </c>
      <c r="O199" s="79"/>
      <c r="P199" s="77">
        <v>0</v>
      </c>
      <c r="Q199" s="78"/>
      <c r="R199" s="79"/>
      <c r="S199" s="249"/>
      <c r="T199" s="250"/>
      <c r="U199" s="251"/>
      <c r="V199" s="48"/>
      <c r="W199" s="49"/>
      <c r="X199" s="49"/>
      <c r="Y199" s="49"/>
      <c r="Z199" s="49"/>
    </row>
    <row r="200" spans="1:26" s="25" customFormat="1" ht="16.5" thickBot="1" x14ac:dyDescent="0.3">
      <c r="A200" s="236"/>
      <c r="B200" s="259"/>
      <c r="C200" s="260"/>
      <c r="D200" s="119">
        <v>2022</v>
      </c>
      <c r="E200" s="120"/>
      <c r="F200" s="44"/>
      <c r="G200" s="77">
        <f>L200</f>
        <v>3.52</v>
      </c>
      <c r="H200" s="79"/>
      <c r="I200" s="45">
        <v>0</v>
      </c>
      <c r="J200" s="46">
        <v>0</v>
      </c>
      <c r="K200" s="45"/>
      <c r="L200" s="77">
        <v>3.52</v>
      </c>
      <c r="M200" s="78"/>
      <c r="N200" s="77">
        <v>0</v>
      </c>
      <c r="O200" s="79"/>
      <c r="P200" s="77">
        <v>0</v>
      </c>
      <c r="Q200" s="78"/>
      <c r="R200" s="79"/>
      <c r="S200" s="249"/>
      <c r="T200" s="250"/>
      <c r="U200" s="251"/>
      <c r="V200" s="48"/>
      <c r="W200" s="49"/>
      <c r="X200" s="49"/>
      <c r="Y200" s="49"/>
      <c r="Z200" s="49"/>
    </row>
    <row r="201" spans="1:26" s="25" customFormat="1" ht="16.5" thickBot="1" x14ac:dyDescent="0.3">
      <c r="A201" s="236"/>
      <c r="B201" s="259"/>
      <c r="C201" s="260"/>
      <c r="D201" s="119">
        <v>2023</v>
      </c>
      <c r="E201" s="120"/>
      <c r="F201" s="44"/>
      <c r="G201" s="77">
        <f>L201</f>
        <v>3.52</v>
      </c>
      <c r="H201" s="79"/>
      <c r="I201" s="45">
        <v>0</v>
      </c>
      <c r="J201" s="46"/>
      <c r="K201" s="45"/>
      <c r="L201" s="77">
        <v>3.52</v>
      </c>
      <c r="M201" s="78"/>
      <c r="N201" s="77">
        <v>0</v>
      </c>
      <c r="O201" s="79"/>
      <c r="P201" s="77">
        <v>0</v>
      </c>
      <c r="Q201" s="78"/>
      <c r="R201" s="79"/>
      <c r="S201" s="249"/>
      <c r="T201" s="250"/>
      <c r="U201" s="251"/>
      <c r="V201" s="48"/>
      <c r="W201" s="49"/>
      <c r="X201" s="49"/>
      <c r="Y201" s="49"/>
      <c r="Z201" s="49"/>
    </row>
    <row r="202" spans="1:26" s="25" customFormat="1" ht="30" customHeight="1" thickBot="1" x14ac:dyDescent="0.3">
      <c r="A202" s="237"/>
      <c r="B202" s="261"/>
      <c r="C202" s="262"/>
      <c r="D202" s="119">
        <v>2024</v>
      </c>
      <c r="E202" s="120"/>
      <c r="F202" s="244"/>
      <c r="G202" s="77">
        <f>K202</f>
        <v>3.52</v>
      </c>
      <c r="H202" s="79"/>
      <c r="I202" s="77">
        <v>0</v>
      </c>
      <c r="J202" s="79"/>
      <c r="K202" s="77">
        <v>3.52</v>
      </c>
      <c r="L202" s="78"/>
      <c r="M202" s="79"/>
      <c r="N202" s="77">
        <v>0</v>
      </c>
      <c r="O202" s="79"/>
      <c r="P202" s="77">
        <v>0</v>
      </c>
      <c r="Q202" s="78"/>
      <c r="R202" s="79"/>
      <c r="S202" s="252"/>
      <c r="T202" s="253"/>
      <c r="U202" s="254"/>
      <c r="V202" s="171"/>
      <c r="W202" s="172"/>
      <c r="X202" s="172"/>
      <c r="Y202" s="172"/>
      <c r="Z202" s="172"/>
    </row>
    <row r="203" spans="1:26" s="25" customFormat="1" ht="16.5" thickBot="1" x14ac:dyDescent="0.3">
      <c r="A203" s="235">
        <v>5</v>
      </c>
      <c r="B203" s="255" t="s">
        <v>43</v>
      </c>
      <c r="C203" s="256"/>
      <c r="D203" s="119">
        <v>2019</v>
      </c>
      <c r="E203" s="120"/>
      <c r="F203" s="244"/>
      <c r="G203" s="77">
        <f t="shared" ref="G203:G251" si="13">P203</f>
        <v>232.7</v>
      </c>
      <c r="H203" s="79"/>
      <c r="I203" s="77">
        <v>0</v>
      </c>
      <c r="J203" s="79"/>
      <c r="K203" s="77">
        <v>0</v>
      </c>
      <c r="L203" s="78"/>
      <c r="M203" s="79"/>
      <c r="N203" s="77">
        <v>0</v>
      </c>
      <c r="O203" s="79"/>
      <c r="P203" s="77">
        <v>232.7</v>
      </c>
      <c r="Q203" s="78"/>
      <c r="R203" s="79"/>
      <c r="S203" s="161" t="s">
        <v>13</v>
      </c>
      <c r="T203" s="247"/>
      <c r="U203" s="248"/>
      <c r="V203" s="171"/>
      <c r="W203" s="172"/>
      <c r="X203" s="172"/>
      <c r="Y203" s="172"/>
      <c r="Z203" s="172"/>
    </row>
    <row r="204" spans="1:26" s="25" customFormat="1" ht="16.5" thickBot="1" x14ac:dyDescent="0.3">
      <c r="A204" s="236"/>
      <c r="B204" s="115"/>
      <c r="C204" s="116"/>
      <c r="D204" s="119">
        <v>2020</v>
      </c>
      <c r="E204" s="193"/>
      <c r="F204" s="24"/>
      <c r="G204" s="77">
        <f t="shared" si="13"/>
        <v>260.60000000000002</v>
      </c>
      <c r="H204" s="79"/>
      <c r="I204" s="77">
        <v>0</v>
      </c>
      <c r="J204" s="79"/>
      <c r="K204" s="16"/>
      <c r="L204" s="77">
        <v>0</v>
      </c>
      <c r="M204" s="79"/>
      <c r="N204" s="77">
        <v>0</v>
      </c>
      <c r="O204" s="79"/>
      <c r="P204" s="77">
        <v>260.60000000000002</v>
      </c>
      <c r="Q204" s="78"/>
      <c r="R204" s="79"/>
      <c r="S204" s="249"/>
      <c r="T204" s="250"/>
      <c r="U204" s="251"/>
      <c r="V204" s="19"/>
      <c r="W204" s="20"/>
      <c r="X204" s="20"/>
      <c r="Y204" s="20"/>
      <c r="Z204" s="20"/>
    </row>
    <row r="205" spans="1:26" s="25" customFormat="1" ht="16.5" thickBot="1" x14ac:dyDescent="0.3">
      <c r="A205" s="236"/>
      <c r="B205" s="115"/>
      <c r="C205" s="116"/>
      <c r="D205" s="119">
        <v>2021</v>
      </c>
      <c r="E205" s="193"/>
      <c r="F205" s="44"/>
      <c r="G205" s="77">
        <v>260.2</v>
      </c>
      <c r="H205" s="79"/>
      <c r="I205" s="45">
        <v>0</v>
      </c>
      <c r="J205" s="46"/>
      <c r="K205" s="45"/>
      <c r="L205" s="77">
        <v>0</v>
      </c>
      <c r="M205" s="79"/>
      <c r="N205" s="77">
        <v>0</v>
      </c>
      <c r="O205" s="79"/>
      <c r="P205" s="77">
        <v>260.2</v>
      </c>
      <c r="Q205" s="78"/>
      <c r="R205" s="79"/>
      <c r="S205" s="249"/>
      <c r="T205" s="250"/>
      <c r="U205" s="251"/>
      <c r="V205" s="48"/>
      <c r="W205" s="49"/>
      <c r="X205" s="49"/>
      <c r="Y205" s="49"/>
      <c r="Z205" s="49"/>
    </row>
    <row r="206" spans="1:26" s="25" customFormat="1" ht="16.5" thickBot="1" x14ac:dyDescent="0.3">
      <c r="A206" s="236"/>
      <c r="B206" s="115"/>
      <c r="C206" s="116"/>
      <c r="D206" s="119">
        <v>2022</v>
      </c>
      <c r="E206" s="193"/>
      <c r="F206" s="44"/>
      <c r="G206" s="77">
        <v>260.2</v>
      </c>
      <c r="H206" s="79"/>
      <c r="I206" s="45">
        <v>0</v>
      </c>
      <c r="J206" s="46"/>
      <c r="K206" s="45"/>
      <c r="L206" s="77">
        <v>0</v>
      </c>
      <c r="M206" s="79"/>
      <c r="N206" s="77">
        <v>0</v>
      </c>
      <c r="O206" s="79"/>
      <c r="P206" s="77">
        <v>260.2</v>
      </c>
      <c r="Q206" s="78"/>
      <c r="R206" s="79"/>
      <c r="S206" s="249"/>
      <c r="T206" s="250"/>
      <c r="U206" s="251"/>
      <c r="V206" s="48"/>
      <c r="W206" s="49"/>
      <c r="X206" s="49"/>
      <c r="Y206" s="49"/>
      <c r="Z206" s="49"/>
    </row>
    <row r="207" spans="1:26" s="25" customFormat="1" ht="16.5" thickBot="1" x14ac:dyDescent="0.3">
      <c r="A207" s="236"/>
      <c r="B207" s="115"/>
      <c r="C207" s="116"/>
      <c r="D207" s="119">
        <v>2023</v>
      </c>
      <c r="E207" s="193"/>
      <c r="F207" s="44"/>
      <c r="G207" s="77">
        <v>260.2</v>
      </c>
      <c r="H207" s="79"/>
      <c r="I207" s="45">
        <v>0</v>
      </c>
      <c r="J207" s="46"/>
      <c r="K207" s="45"/>
      <c r="L207" s="77">
        <v>0</v>
      </c>
      <c r="M207" s="79"/>
      <c r="N207" s="77">
        <v>0</v>
      </c>
      <c r="O207" s="79"/>
      <c r="P207" s="77">
        <v>260.2</v>
      </c>
      <c r="Q207" s="78"/>
      <c r="R207" s="79"/>
      <c r="S207" s="249"/>
      <c r="T207" s="250"/>
      <c r="U207" s="251"/>
      <c r="V207" s="48"/>
      <c r="W207" s="49"/>
      <c r="X207" s="49"/>
      <c r="Y207" s="49"/>
      <c r="Z207" s="49"/>
    </row>
    <row r="208" spans="1:26" s="25" customFormat="1" ht="16.5" thickBot="1" x14ac:dyDescent="0.3">
      <c r="A208" s="237"/>
      <c r="B208" s="117"/>
      <c r="C208" s="118"/>
      <c r="D208" s="119">
        <v>2024</v>
      </c>
      <c r="E208" s="120"/>
      <c r="F208" s="244"/>
      <c r="G208" s="77">
        <f t="shared" si="13"/>
        <v>260.2</v>
      </c>
      <c r="H208" s="79"/>
      <c r="I208" s="77">
        <v>0</v>
      </c>
      <c r="J208" s="79"/>
      <c r="K208" s="77">
        <v>0</v>
      </c>
      <c r="L208" s="78"/>
      <c r="M208" s="79"/>
      <c r="N208" s="77">
        <v>0</v>
      </c>
      <c r="O208" s="79"/>
      <c r="P208" s="77">
        <v>260.2</v>
      </c>
      <c r="Q208" s="78"/>
      <c r="R208" s="79"/>
      <c r="S208" s="252"/>
      <c r="T208" s="253"/>
      <c r="U208" s="254"/>
      <c r="V208" s="171"/>
      <c r="W208" s="172"/>
      <c r="X208" s="172"/>
      <c r="Y208" s="172"/>
      <c r="Z208" s="172"/>
    </row>
    <row r="209" spans="1:26" s="25" customFormat="1" ht="16.5" thickBot="1" x14ac:dyDescent="0.3">
      <c r="A209" s="235">
        <v>6</v>
      </c>
      <c r="B209" s="255" t="s">
        <v>44</v>
      </c>
      <c r="C209" s="256"/>
      <c r="D209" s="119">
        <v>2019</v>
      </c>
      <c r="E209" s="120"/>
      <c r="F209" s="244"/>
      <c r="G209" s="77">
        <f t="shared" si="13"/>
        <v>322</v>
      </c>
      <c r="H209" s="79"/>
      <c r="I209" s="77">
        <v>0</v>
      </c>
      <c r="J209" s="79"/>
      <c r="K209" s="77">
        <v>0</v>
      </c>
      <c r="L209" s="78"/>
      <c r="M209" s="79"/>
      <c r="N209" s="77">
        <v>0</v>
      </c>
      <c r="O209" s="79"/>
      <c r="P209" s="77">
        <v>322</v>
      </c>
      <c r="Q209" s="78"/>
      <c r="R209" s="79"/>
      <c r="S209" s="161" t="s">
        <v>13</v>
      </c>
      <c r="T209" s="247"/>
      <c r="U209" s="248"/>
      <c r="V209" s="171"/>
      <c r="W209" s="172"/>
      <c r="X209" s="172"/>
      <c r="Y209" s="172"/>
      <c r="Z209" s="172"/>
    </row>
    <row r="210" spans="1:26" s="25" customFormat="1" ht="16.5" thickBot="1" x14ac:dyDescent="0.3">
      <c r="A210" s="236"/>
      <c r="B210" s="115"/>
      <c r="C210" s="116"/>
      <c r="D210" s="119">
        <v>2020</v>
      </c>
      <c r="E210" s="120"/>
      <c r="F210" s="24"/>
      <c r="G210" s="77">
        <f t="shared" si="13"/>
        <v>322</v>
      </c>
      <c r="H210" s="79"/>
      <c r="I210" s="77">
        <v>0</v>
      </c>
      <c r="J210" s="79"/>
      <c r="K210" s="16"/>
      <c r="L210" s="77">
        <v>0</v>
      </c>
      <c r="M210" s="79"/>
      <c r="N210" s="77">
        <v>0</v>
      </c>
      <c r="O210" s="79"/>
      <c r="P210" s="77">
        <v>322</v>
      </c>
      <c r="Q210" s="78"/>
      <c r="R210" s="79"/>
      <c r="S210" s="249"/>
      <c r="T210" s="250"/>
      <c r="U210" s="251"/>
      <c r="V210" s="19"/>
      <c r="W210" s="20"/>
      <c r="X210" s="20"/>
      <c r="Y210" s="20"/>
      <c r="Z210" s="20"/>
    </row>
    <row r="211" spans="1:26" s="25" customFormat="1" ht="16.5" thickBot="1" x14ac:dyDescent="0.3">
      <c r="A211" s="236"/>
      <c r="B211" s="115"/>
      <c r="C211" s="116"/>
      <c r="D211" s="119">
        <v>2021</v>
      </c>
      <c r="E211" s="120"/>
      <c r="F211" s="44"/>
      <c r="G211" s="77">
        <f>P211</f>
        <v>322</v>
      </c>
      <c r="H211" s="79"/>
      <c r="I211" s="45">
        <v>0</v>
      </c>
      <c r="J211" s="46"/>
      <c r="K211" s="45"/>
      <c r="L211" s="77">
        <v>0</v>
      </c>
      <c r="M211" s="79"/>
      <c r="N211" s="77">
        <v>0</v>
      </c>
      <c r="O211" s="79"/>
      <c r="P211" s="77">
        <v>322</v>
      </c>
      <c r="Q211" s="78"/>
      <c r="R211" s="79"/>
      <c r="S211" s="249"/>
      <c r="T211" s="250"/>
      <c r="U211" s="251"/>
      <c r="V211" s="48"/>
      <c r="W211" s="49"/>
      <c r="X211" s="49"/>
      <c r="Y211" s="49"/>
      <c r="Z211" s="49"/>
    </row>
    <row r="212" spans="1:26" s="25" customFormat="1" ht="16.5" thickBot="1" x14ac:dyDescent="0.3">
      <c r="A212" s="236"/>
      <c r="B212" s="115"/>
      <c r="C212" s="116"/>
      <c r="D212" s="119">
        <v>2022</v>
      </c>
      <c r="E212" s="120"/>
      <c r="F212" s="44"/>
      <c r="G212" s="77">
        <f>P212</f>
        <v>322</v>
      </c>
      <c r="H212" s="79"/>
      <c r="I212" s="45">
        <v>0</v>
      </c>
      <c r="J212" s="46"/>
      <c r="K212" s="45"/>
      <c r="L212" s="77">
        <v>0</v>
      </c>
      <c r="M212" s="79"/>
      <c r="N212" s="77">
        <v>0</v>
      </c>
      <c r="O212" s="79"/>
      <c r="P212" s="77">
        <v>322</v>
      </c>
      <c r="Q212" s="78"/>
      <c r="R212" s="79"/>
      <c r="S212" s="249"/>
      <c r="T212" s="250"/>
      <c r="U212" s="251"/>
      <c r="V212" s="48"/>
      <c r="W212" s="49"/>
      <c r="X212" s="49"/>
      <c r="Y212" s="49"/>
      <c r="Z212" s="49"/>
    </row>
    <row r="213" spans="1:26" s="25" customFormat="1" ht="16.5" thickBot="1" x14ac:dyDescent="0.3">
      <c r="A213" s="236"/>
      <c r="B213" s="115"/>
      <c r="C213" s="116"/>
      <c r="D213" s="119">
        <v>2023</v>
      </c>
      <c r="E213" s="120"/>
      <c r="F213" s="44"/>
      <c r="G213" s="77">
        <f>P213</f>
        <v>322</v>
      </c>
      <c r="H213" s="79"/>
      <c r="I213" s="45">
        <v>0</v>
      </c>
      <c r="J213" s="46"/>
      <c r="K213" s="45"/>
      <c r="L213" s="77">
        <v>0</v>
      </c>
      <c r="M213" s="79"/>
      <c r="N213" s="77">
        <v>0</v>
      </c>
      <c r="O213" s="79"/>
      <c r="P213" s="77">
        <v>322</v>
      </c>
      <c r="Q213" s="78"/>
      <c r="R213" s="79"/>
      <c r="S213" s="249"/>
      <c r="T213" s="250"/>
      <c r="U213" s="251"/>
      <c r="V213" s="48"/>
      <c r="W213" s="49"/>
      <c r="X213" s="49"/>
      <c r="Y213" s="49"/>
      <c r="Z213" s="49"/>
    </row>
    <row r="214" spans="1:26" s="25" customFormat="1" ht="18.75" customHeight="1" thickBot="1" x14ac:dyDescent="0.3">
      <c r="A214" s="237"/>
      <c r="B214" s="117"/>
      <c r="C214" s="118"/>
      <c r="D214" s="119">
        <v>2024</v>
      </c>
      <c r="E214" s="120"/>
      <c r="F214" s="244"/>
      <c r="G214" s="77">
        <f t="shared" si="13"/>
        <v>322</v>
      </c>
      <c r="H214" s="79"/>
      <c r="I214" s="77">
        <v>0</v>
      </c>
      <c r="J214" s="79"/>
      <c r="K214" s="77">
        <v>0</v>
      </c>
      <c r="L214" s="78"/>
      <c r="M214" s="79"/>
      <c r="N214" s="77">
        <v>0</v>
      </c>
      <c r="O214" s="79"/>
      <c r="P214" s="77">
        <v>322</v>
      </c>
      <c r="Q214" s="78"/>
      <c r="R214" s="79"/>
      <c r="S214" s="252"/>
      <c r="T214" s="253"/>
      <c r="U214" s="254"/>
      <c r="V214" s="171"/>
      <c r="W214" s="172"/>
      <c r="X214" s="172"/>
      <c r="Y214" s="172"/>
      <c r="Z214" s="172"/>
    </row>
    <row r="215" spans="1:26" s="25" customFormat="1" ht="16.5" thickBot="1" x14ac:dyDescent="0.3">
      <c r="A215" s="235">
        <v>7</v>
      </c>
      <c r="B215" s="255" t="s">
        <v>45</v>
      </c>
      <c r="C215" s="256"/>
      <c r="D215" s="119">
        <v>2019</v>
      </c>
      <c r="E215" s="120"/>
      <c r="F215" s="244"/>
      <c r="G215" s="77">
        <f t="shared" si="13"/>
        <v>5.0999999999999996</v>
      </c>
      <c r="H215" s="79"/>
      <c r="I215" s="77">
        <v>0</v>
      </c>
      <c r="J215" s="79"/>
      <c r="K215" s="77">
        <v>0</v>
      </c>
      <c r="L215" s="78"/>
      <c r="M215" s="79"/>
      <c r="N215" s="77">
        <v>0</v>
      </c>
      <c r="O215" s="79"/>
      <c r="P215" s="77">
        <v>5.0999999999999996</v>
      </c>
      <c r="Q215" s="78"/>
      <c r="R215" s="79"/>
      <c r="S215" s="161" t="s">
        <v>13</v>
      </c>
      <c r="T215" s="247"/>
      <c r="U215" s="248"/>
      <c r="V215" s="171"/>
      <c r="W215" s="172"/>
      <c r="X215" s="172"/>
      <c r="Y215" s="172"/>
      <c r="Z215" s="172"/>
    </row>
    <row r="216" spans="1:26" s="25" customFormat="1" ht="16.5" thickBot="1" x14ac:dyDescent="0.3">
      <c r="A216" s="236"/>
      <c r="B216" s="115"/>
      <c r="C216" s="116"/>
      <c r="D216" s="119">
        <v>2020</v>
      </c>
      <c r="E216" s="120"/>
      <c r="F216" s="24"/>
      <c r="G216" s="77">
        <f t="shared" si="13"/>
        <v>5.0999999999999996</v>
      </c>
      <c r="H216" s="79"/>
      <c r="I216" s="77">
        <v>0</v>
      </c>
      <c r="J216" s="79"/>
      <c r="K216" s="16"/>
      <c r="L216" s="77">
        <v>0</v>
      </c>
      <c r="M216" s="79"/>
      <c r="N216" s="77">
        <v>0</v>
      </c>
      <c r="O216" s="79"/>
      <c r="P216" s="77">
        <v>5.0999999999999996</v>
      </c>
      <c r="Q216" s="78"/>
      <c r="R216" s="79"/>
      <c r="S216" s="249"/>
      <c r="T216" s="250"/>
      <c r="U216" s="251"/>
      <c r="V216" s="19"/>
      <c r="W216" s="20"/>
      <c r="X216" s="20"/>
      <c r="Y216" s="20"/>
      <c r="Z216" s="20"/>
    </row>
    <row r="217" spans="1:26" s="25" customFormat="1" ht="16.5" thickBot="1" x14ac:dyDescent="0.3">
      <c r="A217" s="236"/>
      <c r="B217" s="115"/>
      <c r="C217" s="116"/>
      <c r="D217" s="119">
        <v>2021</v>
      </c>
      <c r="E217" s="120"/>
      <c r="F217" s="44"/>
      <c r="G217" s="77">
        <f t="shared" ref="G217" si="14">P217</f>
        <v>5.0999999999999996</v>
      </c>
      <c r="H217" s="79"/>
      <c r="I217" s="45">
        <v>0</v>
      </c>
      <c r="J217" s="46"/>
      <c r="K217" s="45"/>
      <c r="L217" s="77">
        <v>0</v>
      </c>
      <c r="M217" s="79"/>
      <c r="N217" s="77">
        <v>0</v>
      </c>
      <c r="O217" s="79"/>
      <c r="P217" s="77">
        <v>5.0999999999999996</v>
      </c>
      <c r="Q217" s="78"/>
      <c r="R217" s="79"/>
      <c r="S217" s="249"/>
      <c r="T217" s="250"/>
      <c r="U217" s="251"/>
      <c r="V217" s="48"/>
      <c r="W217" s="49"/>
      <c r="X217" s="49"/>
      <c r="Y217" s="49"/>
      <c r="Z217" s="49"/>
    </row>
    <row r="218" spans="1:26" s="25" customFormat="1" ht="16.5" thickBot="1" x14ac:dyDescent="0.3">
      <c r="A218" s="236"/>
      <c r="B218" s="115"/>
      <c r="C218" s="116"/>
      <c r="D218" s="119">
        <v>2022</v>
      </c>
      <c r="E218" s="120"/>
      <c r="F218" s="44"/>
      <c r="G218" s="77">
        <f t="shared" ref="G218" si="15">P218</f>
        <v>5.0999999999999996</v>
      </c>
      <c r="H218" s="79"/>
      <c r="I218" s="45">
        <v>0</v>
      </c>
      <c r="J218" s="46"/>
      <c r="K218" s="45"/>
      <c r="L218" s="77">
        <v>0</v>
      </c>
      <c r="M218" s="79"/>
      <c r="N218" s="77">
        <v>0</v>
      </c>
      <c r="O218" s="79"/>
      <c r="P218" s="77">
        <v>5.0999999999999996</v>
      </c>
      <c r="Q218" s="78"/>
      <c r="R218" s="79"/>
      <c r="S218" s="249"/>
      <c r="T218" s="250"/>
      <c r="U218" s="251"/>
      <c r="V218" s="48"/>
      <c r="W218" s="49"/>
      <c r="X218" s="49"/>
      <c r="Y218" s="49"/>
      <c r="Z218" s="49"/>
    </row>
    <row r="219" spans="1:26" s="25" customFormat="1" ht="16.5" thickBot="1" x14ac:dyDescent="0.3">
      <c r="A219" s="236"/>
      <c r="B219" s="115"/>
      <c r="C219" s="116"/>
      <c r="D219" s="119">
        <v>2023</v>
      </c>
      <c r="E219" s="120"/>
      <c r="F219" s="44"/>
      <c r="G219" s="77">
        <f t="shared" ref="G219" si="16">P219</f>
        <v>5.0999999999999996</v>
      </c>
      <c r="H219" s="79"/>
      <c r="I219" s="45">
        <v>0</v>
      </c>
      <c r="J219" s="46"/>
      <c r="K219" s="45"/>
      <c r="L219" s="77">
        <v>0</v>
      </c>
      <c r="M219" s="79"/>
      <c r="N219" s="77">
        <v>0</v>
      </c>
      <c r="O219" s="79"/>
      <c r="P219" s="77">
        <v>5.0999999999999996</v>
      </c>
      <c r="Q219" s="78"/>
      <c r="R219" s="79"/>
      <c r="S219" s="249"/>
      <c r="T219" s="250"/>
      <c r="U219" s="251"/>
      <c r="V219" s="48"/>
      <c r="W219" s="49"/>
      <c r="X219" s="49"/>
      <c r="Y219" s="49"/>
      <c r="Z219" s="49"/>
    </row>
    <row r="220" spans="1:26" s="25" customFormat="1" ht="27" customHeight="1" thickBot="1" x14ac:dyDescent="0.3">
      <c r="A220" s="237"/>
      <c r="B220" s="117"/>
      <c r="C220" s="118"/>
      <c r="D220" s="119">
        <v>2024</v>
      </c>
      <c r="E220" s="120"/>
      <c r="F220" s="244"/>
      <c r="G220" s="77">
        <f t="shared" si="13"/>
        <v>5.0999999999999996</v>
      </c>
      <c r="H220" s="79"/>
      <c r="I220" s="77">
        <v>0</v>
      </c>
      <c r="J220" s="79"/>
      <c r="K220" s="77">
        <v>0</v>
      </c>
      <c r="L220" s="78"/>
      <c r="M220" s="79"/>
      <c r="N220" s="77">
        <v>0</v>
      </c>
      <c r="O220" s="79"/>
      <c r="P220" s="77">
        <v>5.0999999999999996</v>
      </c>
      <c r="Q220" s="78"/>
      <c r="R220" s="79"/>
      <c r="S220" s="252"/>
      <c r="T220" s="253"/>
      <c r="U220" s="254"/>
      <c r="V220" s="171"/>
      <c r="W220" s="172"/>
      <c r="X220" s="172"/>
      <c r="Y220" s="172"/>
      <c r="Z220" s="172"/>
    </row>
    <row r="221" spans="1:26" s="25" customFormat="1" ht="16.5" thickBot="1" x14ac:dyDescent="0.3">
      <c r="A221" s="257">
        <v>8</v>
      </c>
      <c r="B221" s="255" t="s">
        <v>46</v>
      </c>
      <c r="C221" s="258"/>
      <c r="D221" s="119">
        <v>2019</v>
      </c>
      <c r="E221" s="120"/>
      <c r="F221" s="244"/>
      <c r="G221" s="77">
        <f t="shared" si="13"/>
        <v>10</v>
      </c>
      <c r="H221" s="79"/>
      <c r="I221" s="77">
        <v>0</v>
      </c>
      <c r="J221" s="79"/>
      <c r="K221" s="77">
        <v>0</v>
      </c>
      <c r="L221" s="78"/>
      <c r="M221" s="79"/>
      <c r="N221" s="77">
        <v>0</v>
      </c>
      <c r="O221" s="79"/>
      <c r="P221" s="77">
        <v>10</v>
      </c>
      <c r="Q221" s="78"/>
      <c r="R221" s="79"/>
      <c r="S221" s="161" t="s">
        <v>13</v>
      </c>
      <c r="T221" s="247"/>
      <c r="U221" s="248"/>
      <c r="V221" s="171"/>
      <c r="W221" s="172"/>
      <c r="X221" s="172"/>
      <c r="Y221" s="172"/>
      <c r="Z221" s="172"/>
    </row>
    <row r="222" spans="1:26" s="25" customFormat="1" ht="16.5" thickBot="1" x14ac:dyDescent="0.3">
      <c r="A222" s="236"/>
      <c r="B222" s="259"/>
      <c r="C222" s="260"/>
      <c r="D222" s="119">
        <v>2020</v>
      </c>
      <c r="E222" s="120"/>
      <c r="F222" s="244"/>
      <c r="G222" s="77">
        <f t="shared" si="13"/>
        <v>10</v>
      </c>
      <c r="H222" s="79"/>
      <c r="I222" s="77">
        <v>0</v>
      </c>
      <c r="J222" s="79"/>
      <c r="K222" s="77">
        <v>0</v>
      </c>
      <c r="L222" s="78"/>
      <c r="M222" s="79"/>
      <c r="N222" s="77">
        <v>0</v>
      </c>
      <c r="O222" s="79"/>
      <c r="P222" s="77">
        <v>10</v>
      </c>
      <c r="Q222" s="78"/>
      <c r="R222" s="79"/>
      <c r="S222" s="249"/>
      <c r="T222" s="250"/>
      <c r="U222" s="251"/>
      <c r="V222" s="171"/>
      <c r="W222" s="172"/>
      <c r="X222" s="172"/>
      <c r="Y222" s="172"/>
      <c r="Z222" s="172"/>
    </row>
    <row r="223" spans="1:26" s="25" customFormat="1" ht="16.5" thickBot="1" x14ac:dyDescent="0.3">
      <c r="A223" s="236"/>
      <c r="B223" s="259"/>
      <c r="C223" s="260"/>
      <c r="D223" s="119">
        <v>2021</v>
      </c>
      <c r="E223" s="120"/>
      <c r="F223" s="44"/>
      <c r="G223" s="77">
        <f>P223</f>
        <v>10</v>
      </c>
      <c r="H223" s="79"/>
      <c r="I223" s="45">
        <v>0</v>
      </c>
      <c r="J223" s="46">
        <v>0</v>
      </c>
      <c r="K223" s="45"/>
      <c r="L223" s="77">
        <v>0</v>
      </c>
      <c r="M223" s="78"/>
      <c r="N223" s="77">
        <v>0</v>
      </c>
      <c r="O223" s="79"/>
      <c r="P223" s="77">
        <v>10</v>
      </c>
      <c r="Q223" s="78"/>
      <c r="R223" s="79"/>
      <c r="S223" s="249"/>
      <c r="T223" s="250"/>
      <c r="U223" s="251"/>
      <c r="V223" s="48"/>
      <c r="W223" s="49"/>
      <c r="X223" s="49"/>
      <c r="Y223" s="49"/>
      <c r="Z223" s="49"/>
    </row>
    <row r="224" spans="1:26" s="25" customFormat="1" ht="16.5" thickBot="1" x14ac:dyDescent="0.3">
      <c r="A224" s="236"/>
      <c r="B224" s="259"/>
      <c r="C224" s="260"/>
      <c r="D224" s="119">
        <v>2022</v>
      </c>
      <c r="E224" s="120"/>
      <c r="F224" s="44"/>
      <c r="G224" s="77">
        <f>P224</f>
        <v>10</v>
      </c>
      <c r="H224" s="79"/>
      <c r="I224" s="45">
        <v>0</v>
      </c>
      <c r="J224" s="46"/>
      <c r="K224" s="45"/>
      <c r="L224" s="77">
        <v>0</v>
      </c>
      <c r="M224" s="78"/>
      <c r="N224" s="77">
        <v>0</v>
      </c>
      <c r="O224" s="79"/>
      <c r="P224" s="77">
        <v>10</v>
      </c>
      <c r="Q224" s="78"/>
      <c r="R224" s="79"/>
      <c r="S224" s="249"/>
      <c r="T224" s="250"/>
      <c r="U224" s="251"/>
      <c r="V224" s="48"/>
      <c r="W224" s="49"/>
      <c r="X224" s="49"/>
      <c r="Y224" s="49"/>
      <c r="Z224" s="49"/>
    </row>
    <row r="225" spans="1:26" s="25" customFormat="1" ht="16.5" thickBot="1" x14ac:dyDescent="0.3">
      <c r="A225" s="236"/>
      <c r="B225" s="259"/>
      <c r="C225" s="260"/>
      <c r="D225" s="119">
        <v>2023</v>
      </c>
      <c r="E225" s="120"/>
      <c r="F225" s="44"/>
      <c r="G225" s="77">
        <f>P225</f>
        <v>10</v>
      </c>
      <c r="H225" s="79"/>
      <c r="I225" s="45">
        <v>0</v>
      </c>
      <c r="J225" s="46"/>
      <c r="K225" s="45"/>
      <c r="L225" s="77">
        <v>0</v>
      </c>
      <c r="M225" s="78"/>
      <c r="N225" s="77">
        <v>0</v>
      </c>
      <c r="O225" s="79"/>
      <c r="P225" s="77">
        <v>10</v>
      </c>
      <c r="Q225" s="78"/>
      <c r="R225" s="79"/>
      <c r="S225" s="249"/>
      <c r="T225" s="250"/>
      <c r="U225" s="251"/>
      <c r="V225" s="48"/>
      <c r="W225" s="49"/>
      <c r="X225" s="49"/>
      <c r="Y225" s="49"/>
      <c r="Z225" s="49"/>
    </row>
    <row r="226" spans="1:26" s="25" customFormat="1" ht="27.75" customHeight="1" thickBot="1" x14ac:dyDescent="0.3">
      <c r="A226" s="237"/>
      <c r="B226" s="261"/>
      <c r="C226" s="262"/>
      <c r="D226" s="119">
        <v>2024</v>
      </c>
      <c r="E226" s="120"/>
      <c r="F226" s="244"/>
      <c r="G226" s="77">
        <f t="shared" si="13"/>
        <v>10</v>
      </c>
      <c r="H226" s="79"/>
      <c r="I226" s="77">
        <v>0</v>
      </c>
      <c r="J226" s="79"/>
      <c r="K226" s="77">
        <v>0</v>
      </c>
      <c r="L226" s="78"/>
      <c r="M226" s="79"/>
      <c r="N226" s="77">
        <v>0</v>
      </c>
      <c r="O226" s="79"/>
      <c r="P226" s="77">
        <v>10</v>
      </c>
      <c r="Q226" s="78"/>
      <c r="R226" s="79"/>
      <c r="S226" s="252"/>
      <c r="T226" s="253"/>
      <c r="U226" s="254"/>
      <c r="V226" s="171"/>
      <c r="W226" s="172"/>
      <c r="X226" s="172"/>
      <c r="Y226" s="172"/>
      <c r="Z226" s="172"/>
    </row>
    <row r="227" spans="1:26" s="25" customFormat="1" ht="16.5" thickBot="1" x14ac:dyDescent="0.3">
      <c r="A227" s="235">
        <v>9</v>
      </c>
      <c r="B227" s="255" t="s">
        <v>47</v>
      </c>
      <c r="C227" s="256"/>
      <c r="D227" s="119">
        <v>2019</v>
      </c>
      <c r="E227" s="120"/>
      <c r="F227" s="244"/>
      <c r="G227" s="77">
        <f t="shared" si="13"/>
        <v>3.5</v>
      </c>
      <c r="H227" s="79"/>
      <c r="I227" s="77">
        <v>0</v>
      </c>
      <c r="J227" s="79"/>
      <c r="K227" s="77">
        <v>0</v>
      </c>
      <c r="L227" s="78"/>
      <c r="M227" s="79"/>
      <c r="N227" s="77">
        <v>0</v>
      </c>
      <c r="O227" s="79"/>
      <c r="P227" s="77">
        <v>3.5</v>
      </c>
      <c r="Q227" s="78"/>
      <c r="R227" s="79"/>
      <c r="S227" s="161" t="s">
        <v>13</v>
      </c>
      <c r="T227" s="247"/>
      <c r="U227" s="248"/>
      <c r="V227" s="171"/>
      <c r="W227" s="172"/>
      <c r="X227" s="172"/>
      <c r="Y227" s="172"/>
      <c r="Z227" s="172"/>
    </row>
    <row r="228" spans="1:26" s="25" customFormat="1" ht="16.5" thickBot="1" x14ac:dyDescent="0.3">
      <c r="A228" s="236"/>
      <c r="B228" s="115"/>
      <c r="C228" s="116"/>
      <c r="D228" s="119">
        <v>2020</v>
      </c>
      <c r="E228" s="120"/>
      <c r="F228" s="24"/>
      <c r="G228" s="77">
        <f t="shared" si="13"/>
        <v>3.5</v>
      </c>
      <c r="H228" s="79"/>
      <c r="I228" s="77">
        <v>0</v>
      </c>
      <c r="J228" s="79"/>
      <c r="K228" s="16">
        <v>0</v>
      </c>
      <c r="L228" s="77">
        <v>0</v>
      </c>
      <c r="M228" s="79"/>
      <c r="N228" s="77">
        <v>0</v>
      </c>
      <c r="O228" s="79"/>
      <c r="P228" s="77">
        <v>3.5</v>
      </c>
      <c r="Q228" s="78"/>
      <c r="R228" s="79"/>
      <c r="S228" s="249"/>
      <c r="T228" s="250"/>
      <c r="U228" s="251"/>
      <c r="V228" s="19"/>
      <c r="W228" s="20"/>
      <c r="X228" s="20"/>
      <c r="Y228" s="20"/>
      <c r="Z228" s="20"/>
    </row>
    <row r="229" spans="1:26" s="25" customFormat="1" ht="16.5" thickBot="1" x14ac:dyDescent="0.3">
      <c r="A229" s="236"/>
      <c r="B229" s="115"/>
      <c r="C229" s="116"/>
      <c r="D229" s="119">
        <v>2021</v>
      </c>
      <c r="E229" s="120"/>
      <c r="F229" s="44"/>
      <c r="G229" s="77">
        <f>P229</f>
        <v>3.5</v>
      </c>
      <c r="H229" s="79"/>
      <c r="I229" s="45">
        <v>0</v>
      </c>
      <c r="J229" s="46">
        <v>0</v>
      </c>
      <c r="K229" s="45"/>
      <c r="L229" s="77">
        <v>0</v>
      </c>
      <c r="M229" s="79"/>
      <c r="N229" s="77">
        <v>0</v>
      </c>
      <c r="O229" s="79"/>
      <c r="P229" s="77">
        <v>3.5</v>
      </c>
      <c r="Q229" s="78"/>
      <c r="R229" s="79"/>
      <c r="S229" s="249"/>
      <c r="T229" s="250"/>
      <c r="U229" s="251"/>
      <c r="V229" s="48"/>
      <c r="W229" s="49"/>
      <c r="X229" s="49"/>
      <c r="Y229" s="49"/>
      <c r="Z229" s="49"/>
    </row>
    <row r="230" spans="1:26" s="25" customFormat="1" ht="16.5" thickBot="1" x14ac:dyDescent="0.3">
      <c r="A230" s="236"/>
      <c r="B230" s="115"/>
      <c r="C230" s="116"/>
      <c r="D230" s="119">
        <v>2022</v>
      </c>
      <c r="E230" s="120"/>
      <c r="F230" s="44"/>
      <c r="G230" s="77">
        <f>P230</f>
        <v>3.5</v>
      </c>
      <c r="H230" s="79"/>
      <c r="I230" s="45">
        <v>0</v>
      </c>
      <c r="J230" s="46"/>
      <c r="K230" s="45"/>
      <c r="L230" s="77">
        <v>0</v>
      </c>
      <c r="M230" s="79"/>
      <c r="N230" s="77">
        <v>0</v>
      </c>
      <c r="O230" s="79"/>
      <c r="P230" s="77">
        <v>3.5</v>
      </c>
      <c r="Q230" s="78"/>
      <c r="R230" s="79"/>
      <c r="S230" s="249"/>
      <c r="T230" s="250"/>
      <c r="U230" s="251"/>
      <c r="V230" s="48"/>
      <c r="W230" s="49"/>
      <c r="X230" s="49"/>
      <c r="Y230" s="49"/>
      <c r="Z230" s="49"/>
    </row>
    <row r="231" spans="1:26" s="25" customFormat="1" ht="16.5" thickBot="1" x14ac:dyDescent="0.3">
      <c r="A231" s="236"/>
      <c r="B231" s="115"/>
      <c r="C231" s="116"/>
      <c r="D231" s="119">
        <v>2023</v>
      </c>
      <c r="E231" s="120"/>
      <c r="F231" s="44"/>
      <c r="G231" s="77">
        <f>P231</f>
        <v>3.5</v>
      </c>
      <c r="H231" s="79"/>
      <c r="I231" s="45">
        <v>0</v>
      </c>
      <c r="J231" s="46"/>
      <c r="K231" s="45"/>
      <c r="L231" s="77">
        <v>0</v>
      </c>
      <c r="M231" s="79"/>
      <c r="N231" s="77">
        <v>0</v>
      </c>
      <c r="O231" s="79"/>
      <c r="P231" s="77">
        <v>3.5</v>
      </c>
      <c r="Q231" s="78"/>
      <c r="R231" s="79"/>
      <c r="S231" s="249"/>
      <c r="T231" s="250"/>
      <c r="U231" s="251"/>
      <c r="V231" s="48"/>
      <c r="W231" s="49"/>
      <c r="X231" s="49"/>
      <c r="Y231" s="49"/>
      <c r="Z231" s="49"/>
    </row>
    <row r="232" spans="1:26" s="25" customFormat="1" ht="16.5" thickBot="1" x14ac:dyDescent="0.3">
      <c r="A232" s="237"/>
      <c r="B232" s="117"/>
      <c r="C232" s="118"/>
      <c r="D232" s="119">
        <v>2024</v>
      </c>
      <c r="E232" s="120"/>
      <c r="F232" s="244"/>
      <c r="G232" s="77">
        <f t="shared" si="13"/>
        <v>3.5</v>
      </c>
      <c r="H232" s="79"/>
      <c r="I232" s="77">
        <v>0</v>
      </c>
      <c r="J232" s="79"/>
      <c r="K232" s="77">
        <v>0</v>
      </c>
      <c r="L232" s="78"/>
      <c r="M232" s="79"/>
      <c r="N232" s="77">
        <v>0</v>
      </c>
      <c r="O232" s="79"/>
      <c r="P232" s="77">
        <v>3.5</v>
      </c>
      <c r="Q232" s="78"/>
      <c r="R232" s="79"/>
      <c r="S232" s="252"/>
      <c r="T232" s="253"/>
      <c r="U232" s="254"/>
      <c r="V232" s="171"/>
      <c r="W232" s="172"/>
      <c r="X232" s="172"/>
      <c r="Y232" s="172"/>
      <c r="Z232" s="172"/>
    </row>
    <row r="233" spans="1:26" s="25" customFormat="1" ht="16.5" thickBot="1" x14ac:dyDescent="0.3">
      <c r="A233" s="235">
        <v>10</v>
      </c>
      <c r="B233" s="255" t="s">
        <v>48</v>
      </c>
      <c r="C233" s="256"/>
      <c r="D233" s="119">
        <v>2019</v>
      </c>
      <c r="E233" s="120"/>
      <c r="F233" s="244"/>
      <c r="G233" s="77">
        <f t="shared" si="13"/>
        <v>24.6</v>
      </c>
      <c r="H233" s="79"/>
      <c r="I233" s="77">
        <v>0</v>
      </c>
      <c r="J233" s="79"/>
      <c r="K233" s="77">
        <v>0</v>
      </c>
      <c r="L233" s="78"/>
      <c r="M233" s="79"/>
      <c r="N233" s="77">
        <v>0</v>
      </c>
      <c r="O233" s="79"/>
      <c r="P233" s="77">
        <v>24.6</v>
      </c>
      <c r="Q233" s="78"/>
      <c r="R233" s="79"/>
      <c r="S233" s="161" t="s">
        <v>13</v>
      </c>
      <c r="T233" s="247"/>
      <c r="U233" s="248"/>
      <c r="V233" s="171"/>
      <c r="W233" s="172"/>
      <c r="X233" s="172"/>
      <c r="Y233" s="172"/>
      <c r="Z233" s="172"/>
    </row>
    <row r="234" spans="1:26" s="25" customFormat="1" ht="16.5" thickBot="1" x14ac:dyDescent="0.3">
      <c r="A234" s="236"/>
      <c r="B234" s="115"/>
      <c r="C234" s="116"/>
      <c r="D234" s="186">
        <v>2020</v>
      </c>
      <c r="E234" s="120"/>
      <c r="F234" s="24"/>
      <c r="G234" s="77">
        <f t="shared" si="13"/>
        <v>25.8</v>
      </c>
      <c r="H234" s="79"/>
      <c r="I234" s="77">
        <v>0</v>
      </c>
      <c r="J234" s="79"/>
      <c r="K234" s="16"/>
      <c r="L234" s="77">
        <v>0</v>
      </c>
      <c r="M234" s="79"/>
      <c r="N234" s="77">
        <v>0</v>
      </c>
      <c r="O234" s="79"/>
      <c r="P234" s="77">
        <v>25.8</v>
      </c>
      <c r="Q234" s="78"/>
      <c r="R234" s="79"/>
      <c r="S234" s="249"/>
      <c r="T234" s="250"/>
      <c r="U234" s="251"/>
      <c r="V234" s="19"/>
      <c r="W234" s="20"/>
      <c r="X234" s="20"/>
      <c r="Y234" s="20"/>
      <c r="Z234" s="20"/>
    </row>
    <row r="235" spans="1:26" s="25" customFormat="1" ht="16.5" thickBot="1" x14ac:dyDescent="0.3">
      <c r="A235" s="236"/>
      <c r="B235" s="115"/>
      <c r="C235" s="116"/>
      <c r="D235" s="186">
        <v>2021</v>
      </c>
      <c r="E235" s="120"/>
      <c r="F235" s="44"/>
      <c r="G235" s="77">
        <f>P235</f>
        <v>25.8</v>
      </c>
      <c r="H235" s="79"/>
      <c r="I235" s="45">
        <v>0</v>
      </c>
      <c r="J235" s="46"/>
      <c r="K235" s="45"/>
      <c r="L235" s="77">
        <v>0</v>
      </c>
      <c r="M235" s="79"/>
      <c r="N235" s="77">
        <v>0</v>
      </c>
      <c r="O235" s="79"/>
      <c r="P235" s="77">
        <v>25.8</v>
      </c>
      <c r="Q235" s="78"/>
      <c r="R235" s="79"/>
      <c r="S235" s="249"/>
      <c r="T235" s="250"/>
      <c r="U235" s="251"/>
      <c r="V235" s="48"/>
      <c r="W235" s="49"/>
      <c r="X235" s="49"/>
      <c r="Y235" s="49"/>
      <c r="Z235" s="49"/>
    </row>
    <row r="236" spans="1:26" s="25" customFormat="1" ht="16.5" thickBot="1" x14ac:dyDescent="0.3">
      <c r="A236" s="236"/>
      <c r="B236" s="115"/>
      <c r="C236" s="116"/>
      <c r="D236" s="186">
        <v>2022</v>
      </c>
      <c r="E236" s="120"/>
      <c r="F236" s="44"/>
      <c r="G236" s="77">
        <f>P236</f>
        <v>25.8</v>
      </c>
      <c r="H236" s="79"/>
      <c r="I236" s="45">
        <v>0</v>
      </c>
      <c r="J236" s="46"/>
      <c r="K236" s="45"/>
      <c r="L236" s="77">
        <v>0</v>
      </c>
      <c r="M236" s="79"/>
      <c r="N236" s="77">
        <v>0</v>
      </c>
      <c r="O236" s="79"/>
      <c r="P236" s="77">
        <v>25.8</v>
      </c>
      <c r="Q236" s="78"/>
      <c r="R236" s="79"/>
      <c r="S236" s="249"/>
      <c r="T236" s="250"/>
      <c r="U236" s="251"/>
      <c r="V236" s="48"/>
      <c r="W236" s="49"/>
      <c r="X236" s="49"/>
      <c r="Y236" s="49"/>
      <c r="Z236" s="49"/>
    </row>
    <row r="237" spans="1:26" s="25" customFormat="1" ht="16.5" thickBot="1" x14ac:dyDescent="0.3">
      <c r="A237" s="236"/>
      <c r="B237" s="115"/>
      <c r="C237" s="116"/>
      <c r="D237" s="186">
        <v>2023</v>
      </c>
      <c r="E237" s="120"/>
      <c r="F237" s="44"/>
      <c r="G237" s="77">
        <f>P237</f>
        <v>25.8</v>
      </c>
      <c r="H237" s="79"/>
      <c r="I237" s="45">
        <v>0</v>
      </c>
      <c r="J237" s="46"/>
      <c r="K237" s="45"/>
      <c r="L237" s="77">
        <v>0</v>
      </c>
      <c r="M237" s="79"/>
      <c r="N237" s="77">
        <v>0</v>
      </c>
      <c r="O237" s="79"/>
      <c r="P237" s="77">
        <v>25.8</v>
      </c>
      <c r="Q237" s="78"/>
      <c r="R237" s="79"/>
      <c r="S237" s="249"/>
      <c r="T237" s="250"/>
      <c r="U237" s="251"/>
      <c r="V237" s="48"/>
      <c r="W237" s="49"/>
      <c r="X237" s="49"/>
      <c r="Y237" s="49"/>
      <c r="Z237" s="49"/>
    </row>
    <row r="238" spans="1:26" s="25" customFormat="1" ht="16.5" thickBot="1" x14ac:dyDescent="0.3">
      <c r="A238" s="237"/>
      <c r="B238" s="117"/>
      <c r="C238" s="118"/>
      <c r="D238" s="119">
        <v>2024</v>
      </c>
      <c r="E238" s="120"/>
      <c r="F238" s="244"/>
      <c r="G238" s="77">
        <f t="shared" si="13"/>
        <v>25.8</v>
      </c>
      <c r="H238" s="79"/>
      <c r="I238" s="77">
        <v>0</v>
      </c>
      <c r="J238" s="79"/>
      <c r="K238" s="77">
        <v>0</v>
      </c>
      <c r="L238" s="78"/>
      <c r="M238" s="79"/>
      <c r="N238" s="77">
        <v>0</v>
      </c>
      <c r="O238" s="79"/>
      <c r="P238" s="77">
        <v>25.8</v>
      </c>
      <c r="Q238" s="78"/>
      <c r="R238" s="79"/>
      <c r="S238" s="252"/>
      <c r="T238" s="253"/>
      <c r="U238" s="254"/>
      <c r="V238" s="171"/>
      <c r="W238" s="172"/>
      <c r="X238" s="172"/>
      <c r="Y238" s="172"/>
      <c r="Z238" s="172"/>
    </row>
    <row r="239" spans="1:26" s="25" customFormat="1" ht="16.5" thickBot="1" x14ac:dyDescent="0.3">
      <c r="A239" s="235">
        <v>12</v>
      </c>
      <c r="B239" s="255" t="s">
        <v>49</v>
      </c>
      <c r="C239" s="256"/>
      <c r="D239" s="119">
        <v>2019</v>
      </c>
      <c r="E239" s="120"/>
      <c r="F239" s="244"/>
      <c r="G239" s="77">
        <f t="shared" si="13"/>
        <v>1</v>
      </c>
      <c r="H239" s="79"/>
      <c r="I239" s="77">
        <v>0</v>
      </c>
      <c r="J239" s="79"/>
      <c r="K239" s="77">
        <v>0</v>
      </c>
      <c r="L239" s="78"/>
      <c r="M239" s="79"/>
      <c r="N239" s="77">
        <v>0</v>
      </c>
      <c r="O239" s="79"/>
      <c r="P239" s="77">
        <v>1</v>
      </c>
      <c r="Q239" s="78"/>
      <c r="R239" s="79"/>
      <c r="S239" s="161" t="s">
        <v>13</v>
      </c>
      <c r="T239" s="247"/>
      <c r="U239" s="248"/>
      <c r="V239" s="171"/>
      <c r="W239" s="172"/>
      <c r="X239" s="172"/>
      <c r="Y239" s="172"/>
      <c r="Z239" s="172"/>
    </row>
    <row r="240" spans="1:26" s="25" customFormat="1" ht="16.5" thickBot="1" x14ac:dyDescent="0.3">
      <c r="A240" s="133"/>
      <c r="B240" s="115"/>
      <c r="C240" s="116"/>
      <c r="D240" s="186">
        <v>2020</v>
      </c>
      <c r="E240" s="120"/>
      <c r="F240" s="24"/>
      <c r="G240" s="77">
        <f t="shared" si="13"/>
        <v>1</v>
      </c>
      <c r="H240" s="79"/>
      <c r="I240" s="77">
        <v>0</v>
      </c>
      <c r="J240" s="79"/>
      <c r="K240" s="16">
        <v>0</v>
      </c>
      <c r="L240" s="77">
        <v>0</v>
      </c>
      <c r="M240" s="79"/>
      <c r="N240" s="77">
        <v>0</v>
      </c>
      <c r="O240" s="79"/>
      <c r="P240" s="77">
        <v>1</v>
      </c>
      <c r="Q240" s="78"/>
      <c r="R240" s="79"/>
      <c r="S240" s="249"/>
      <c r="T240" s="250"/>
      <c r="U240" s="251"/>
      <c r="V240" s="19"/>
      <c r="W240" s="20"/>
      <c r="X240" s="20"/>
      <c r="Y240" s="20"/>
      <c r="Z240" s="20"/>
    </row>
    <row r="241" spans="1:29" s="25" customFormat="1" ht="16.5" thickBot="1" x14ac:dyDescent="0.3">
      <c r="A241" s="133"/>
      <c r="B241" s="115"/>
      <c r="C241" s="116"/>
      <c r="D241" s="186">
        <v>2021</v>
      </c>
      <c r="E241" s="120"/>
      <c r="F241" s="44"/>
      <c r="G241" s="77">
        <v>1</v>
      </c>
      <c r="H241" s="79"/>
      <c r="I241" s="45">
        <v>0</v>
      </c>
      <c r="J241" s="46">
        <v>0</v>
      </c>
      <c r="K241" s="45"/>
      <c r="L241" s="77">
        <v>0</v>
      </c>
      <c r="M241" s="79"/>
      <c r="N241" s="77">
        <v>0</v>
      </c>
      <c r="O241" s="79"/>
      <c r="P241" s="77">
        <v>1</v>
      </c>
      <c r="Q241" s="78"/>
      <c r="R241" s="79"/>
      <c r="S241" s="249"/>
      <c r="T241" s="250"/>
      <c r="U241" s="251"/>
      <c r="V241" s="48"/>
      <c r="W241" s="49"/>
      <c r="X241" s="49"/>
      <c r="Y241" s="49"/>
      <c r="Z241" s="49"/>
    </row>
    <row r="242" spans="1:29" s="25" customFormat="1" ht="16.5" thickBot="1" x14ac:dyDescent="0.3">
      <c r="A242" s="133"/>
      <c r="B242" s="115"/>
      <c r="C242" s="116"/>
      <c r="D242" s="186">
        <v>2022</v>
      </c>
      <c r="E242" s="120"/>
      <c r="F242" s="44"/>
      <c r="G242" s="77">
        <v>1</v>
      </c>
      <c r="H242" s="79"/>
      <c r="I242" s="45">
        <v>0</v>
      </c>
      <c r="J242" s="46"/>
      <c r="K242" s="45"/>
      <c r="L242" s="77">
        <v>0</v>
      </c>
      <c r="M242" s="79"/>
      <c r="N242" s="77">
        <v>0</v>
      </c>
      <c r="O242" s="79"/>
      <c r="P242" s="77">
        <v>1</v>
      </c>
      <c r="Q242" s="78"/>
      <c r="R242" s="79"/>
      <c r="S242" s="249"/>
      <c r="T242" s="250"/>
      <c r="U242" s="251"/>
      <c r="V242" s="48"/>
      <c r="W242" s="49"/>
      <c r="X242" s="49"/>
      <c r="Y242" s="49"/>
      <c r="Z242" s="49"/>
    </row>
    <row r="243" spans="1:29" s="25" customFormat="1" ht="16.5" thickBot="1" x14ac:dyDescent="0.3">
      <c r="A243" s="133"/>
      <c r="B243" s="115"/>
      <c r="C243" s="116"/>
      <c r="D243" s="186">
        <v>2023</v>
      </c>
      <c r="E243" s="120"/>
      <c r="F243" s="44"/>
      <c r="G243" s="77">
        <v>1</v>
      </c>
      <c r="H243" s="79"/>
      <c r="I243" s="45">
        <v>0</v>
      </c>
      <c r="J243" s="46"/>
      <c r="K243" s="45"/>
      <c r="L243" s="77">
        <v>0</v>
      </c>
      <c r="M243" s="79"/>
      <c r="N243" s="77">
        <v>0</v>
      </c>
      <c r="O243" s="79"/>
      <c r="P243" s="77">
        <v>1</v>
      </c>
      <c r="Q243" s="78"/>
      <c r="R243" s="79"/>
      <c r="S243" s="249"/>
      <c r="T243" s="250"/>
      <c r="U243" s="251"/>
      <c r="V243" s="48"/>
      <c r="W243" s="49"/>
      <c r="X243" s="49"/>
      <c r="Y243" s="49"/>
      <c r="Z243" s="49"/>
    </row>
    <row r="244" spans="1:29" s="25" customFormat="1" ht="16.5" thickBot="1" x14ac:dyDescent="0.3">
      <c r="A244" s="237"/>
      <c r="B244" s="117"/>
      <c r="C244" s="118"/>
      <c r="D244" s="119">
        <v>2024</v>
      </c>
      <c r="E244" s="120"/>
      <c r="F244" s="244"/>
      <c r="G244" s="77">
        <f t="shared" si="13"/>
        <v>1</v>
      </c>
      <c r="H244" s="79"/>
      <c r="I244" s="77">
        <v>0</v>
      </c>
      <c r="J244" s="79"/>
      <c r="K244" s="77">
        <v>0</v>
      </c>
      <c r="L244" s="78"/>
      <c r="M244" s="79"/>
      <c r="N244" s="77">
        <v>0</v>
      </c>
      <c r="O244" s="79"/>
      <c r="P244" s="77">
        <v>1</v>
      </c>
      <c r="Q244" s="78"/>
      <c r="R244" s="79"/>
      <c r="S244" s="252"/>
      <c r="T244" s="253"/>
      <c r="U244" s="254"/>
      <c r="V244" s="171"/>
      <c r="W244" s="172"/>
      <c r="X244" s="172"/>
      <c r="Y244" s="172"/>
      <c r="Z244" s="172"/>
    </row>
    <row r="245" spans="1:29" s="25" customFormat="1" ht="16.5" thickBot="1" x14ac:dyDescent="0.3">
      <c r="A245" s="235">
        <v>13</v>
      </c>
      <c r="B245" s="255" t="s">
        <v>50</v>
      </c>
      <c r="C245" s="256"/>
      <c r="D245" s="119">
        <v>2019</v>
      </c>
      <c r="E245" s="120"/>
      <c r="F245" s="244"/>
      <c r="G245" s="77">
        <f t="shared" si="13"/>
        <v>5</v>
      </c>
      <c r="H245" s="79"/>
      <c r="I245" s="77">
        <v>0</v>
      </c>
      <c r="J245" s="79"/>
      <c r="K245" s="77">
        <v>0</v>
      </c>
      <c r="L245" s="78"/>
      <c r="M245" s="79"/>
      <c r="N245" s="77">
        <v>0</v>
      </c>
      <c r="O245" s="79"/>
      <c r="P245" s="77">
        <v>5</v>
      </c>
      <c r="Q245" s="78"/>
      <c r="R245" s="79"/>
      <c r="S245" s="161" t="s">
        <v>13</v>
      </c>
      <c r="T245" s="247"/>
      <c r="U245" s="248"/>
      <c r="V245" s="171"/>
      <c r="W245" s="172"/>
      <c r="X245" s="172"/>
      <c r="Y245" s="172"/>
      <c r="Z245" s="172"/>
    </row>
    <row r="246" spans="1:29" s="25" customFormat="1" ht="16.5" thickBot="1" x14ac:dyDescent="0.3">
      <c r="A246" s="133"/>
      <c r="B246" s="115"/>
      <c r="C246" s="116"/>
      <c r="D246" s="119">
        <v>2020</v>
      </c>
      <c r="E246" s="120"/>
      <c r="F246" s="24"/>
      <c r="G246" s="77">
        <f t="shared" si="13"/>
        <v>5</v>
      </c>
      <c r="H246" s="79"/>
      <c r="I246" s="77">
        <v>0</v>
      </c>
      <c r="J246" s="79"/>
      <c r="K246" s="16">
        <v>0</v>
      </c>
      <c r="L246" s="77">
        <v>0</v>
      </c>
      <c r="M246" s="79"/>
      <c r="N246" s="77">
        <v>0</v>
      </c>
      <c r="O246" s="79"/>
      <c r="P246" s="77">
        <v>5</v>
      </c>
      <c r="Q246" s="78"/>
      <c r="R246" s="79"/>
      <c r="S246" s="249"/>
      <c r="T246" s="250"/>
      <c r="U246" s="251"/>
      <c r="V246" s="19"/>
      <c r="W246" s="20"/>
      <c r="X246" s="20"/>
      <c r="Y246" s="20"/>
      <c r="Z246" s="20"/>
    </row>
    <row r="247" spans="1:29" s="25" customFormat="1" ht="16.5" thickBot="1" x14ac:dyDescent="0.3">
      <c r="A247" s="133"/>
      <c r="B247" s="115"/>
      <c r="C247" s="116"/>
      <c r="D247" s="119">
        <v>2021</v>
      </c>
      <c r="E247" s="120"/>
      <c r="F247" s="43"/>
      <c r="G247" s="77">
        <f>P247</f>
        <v>4.9000000000000004</v>
      </c>
      <c r="H247" s="79"/>
      <c r="I247" s="45">
        <v>0</v>
      </c>
      <c r="J247" s="46">
        <v>0</v>
      </c>
      <c r="K247" s="45"/>
      <c r="L247" s="77">
        <v>0</v>
      </c>
      <c r="M247" s="79"/>
      <c r="N247" s="77">
        <v>0</v>
      </c>
      <c r="O247" s="79"/>
      <c r="P247" s="77">
        <v>4.9000000000000004</v>
      </c>
      <c r="Q247" s="78"/>
      <c r="R247" s="79"/>
      <c r="S247" s="249"/>
      <c r="T247" s="250"/>
      <c r="U247" s="251"/>
      <c r="V247" s="48"/>
      <c r="W247" s="49"/>
      <c r="X247" s="49"/>
      <c r="Y247" s="49"/>
      <c r="Z247" s="49"/>
    </row>
    <row r="248" spans="1:29" s="25" customFormat="1" ht="16.5" thickBot="1" x14ac:dyDescent="0.3">
      <c r="A248" s="133"/>
      <c r="B248" s="115"/>
      <c r="C248" s="116"/>
      <c r="D248" s="119">
        <v>2022</v>
      </c>
      <c r="E248" s="120"/>
      <c r="F248" s="43"/>
      <c r="G248" s="77">
        <f>P248</f>
        <v>4.9000000000000004</v>
      </c>
      <c r="H248" s="79"/>
      <c r="I248" s="45">
        <v>0</v>
      </c>
      <c r="J248" s="46"/>
      <c r="K248" s="45"/>
      <c r="L248" s="77">
        <v>0</v>
      </c>
      <c r="M248" s="79"/>
      <c r="N248" s="77">
        <v>0</v>
      </c>
      <c r="O248" s="79"/>
      <c r="P248" s="77">
        <v>4.9000000000000004</v>
      </c>
      <c r="Q248" s="78"/>
      <c r="R248" s="79"/>
      <c r="S248" s="249"/>
      <c r="T248" s="250"/>
      <c r="U248" s="251"/>
      <c r="V248" s="48"/>
      <c r="W248" s="49"/>
      <c r="X248" s="49"/>
      <c r="Y248" s="49"/>
      <c r="Z248" s="49"/>
    </row>
    <row r="249" spans="1:29" s="25" customFormat="1" ht="16.5" thickBot="1" x14ac:dyDescent="0.3">
      <c r="A249" s="133"/>
      <c r="B249" s="115"/>
      <c r="C249" s="116"/>
      <c r="D249" s="119">
        <v>2023</v>
      </c>
      <c r="E249" s="120"/>
      <c r="F249" s="43"/>
      <c r="G249" s="77">
        <f>P249</f>
        <v>4.9000000000000004</v>
      </c>
      <c r="H249" s="79"/>
      <c r="I249" s="45">
        <v>0</v>
      </c>
      <c r="J249" s="46"/>
      <c r="K249" s="45"/>
      <c r="L249" s="77">
        <v>0</v>
      </c>
      <c r="M249" s="79"/>
      <c r="N249" s="77">
        <v>0</v>
      </c>
      <c r="O249" s="79"/>
      <c r="P249" s="77">
        <v>4.9000000000000004</v>
      </c>
      <c r="Q249" s="78"/>
      <c r="R249" s="79"/>
      <c r="S249" s="249"/>
      <c r="T249" s="250"/>
      <c r="U249" s="251"/>
      <c r="V249" s="48"/>
      <c r="W249" s="49"/>
      <c r="X249" s="49"/>
      <c r="Y249" s="49"/>
      <c r="Z249" s="49"/>
    </row>
    <row r="250" spans="1:29" s="25" customFormat="1" ht="16.5" thickBot="1" x14ac:dyDescent="0.3">
      <c r="A250" s="237"/>
      <c r="B250" s="117"/>
      <c r="C250" s="118"/>
      <c r="D250" s="119">
        <v>2024</v>
      </c>
      <c r="E250" s="120"/>
      <c r="F250" s="14"/>
      <c r="G250" s="77">
        <f t="shared" si="13"/>
        <v>4.9000000000000004</v>
      </c>
      <c r="H250" s="79"/>
      <c r="I250" s="77">
        <v>0</v>
      </c>
      <c r="J250" s="79"/>
      <c r="K250" s="77">
        <v>0</v>
      </c>
      <c r="L250" s="78"/>
      <c r="M250" s="79"/>
      <c r="N250" s="77">
        <v>0</v>
      </c>
      <c r="O250" s="79"/>
      <c r="P250" s="77">
        <v>4.9000000000000004</v>
      </c>
      <c r="Q250" s="78"/>
      <c r="R250" s="79"/>
      <c r="S250" s="252"/>
      <c r="T250" s="253"/>
      <c r="U250" s="254"/>
      <c r="V250" s="171"/>
      <c r="W250" s="172"/>
      <c r="X250" s="172"/>
      <c r="Y250" s="172"/>
      <c r="Z250" s="172"/>
      <c r="AC250" s="26"/>
    </row>
    <row r="251" spans="1:29" s="25" customFormat="1" ht="70.5" customHeight="1" thickBot="1" x14ac:dyDescent="0.3">
      <c r="A251" s="12">
        <v>14</v>
      </c>
      <c r="B251" s="191" t="s">
        <v>56</v>
      </c>
      <c r="C251" s="192"/>
      <c r="D251" s="119">
        <v>2019</v>
      </c>
      <c r="E251" s="120"/>
      <c r="F251" s="24"/>
      <c r="G251" s="77">
        <f t="shared" si="13"/>
        <v>185</v>
      </c>
      <c r="H251" s="246"/>
      <c r="I251" s="16">
        <v>0</v>
      </c>
      <c r="J251" s="18"/>
      <c r="K251" s="16"/>
      <c r="L251" s="17">
        <v>0</v>
      </c>
      <c r="M251" s="18"/>
      <c r="N251" s="16">
        <v>0</v>
      </c>
      <c r="O251" s="18"/>
      <c r="P251" s="77">
        <v>185</v>
      </c>
      <c r="Q251" s="193"/>
      <c r="R251" s="18"/>
      <c r="S251" s="206" t="s">
        <v>13</v>
      </c>
      <c r="T251" s="207"/>
      <c r="U251" s="208"/>
      <c r="V251" s="19"/>
      <c r="W251" s="20"/>
      <c r="X251" s="20"/>
      <c r="Y251" s="20"/>
      <c r="Z251" s="20"/>
    </row>
    <row r="252" spans="1:29" s="25" customFormat="1" ht="16.5" thickBot="1" x14ac:dyDescent="0.3">
      <c r="A252" s="194" t="s">
        <v>51</v>
      </c>
      <c r="B252" s="195"/>
      <c r="C252" s="196"/>
      <c r="D252" s="203">
        <v>2019</v>
      </c>
      <c r="E252" s="204"/>
      <c r="F252" s="205"/>
      <c r="G252" s="91">
        <f>I252+K252+N252+P252</f>
        <v>4884.0199999999995</v>
      </c>
      <c r="H252" s="92"/>
      <c r="I252" s="91">
        <f>I191</f>
        <v>143.19999999999999</v>
      </c>
      <c r="J252" s="92"/>
      <c r="K252" s="91">
        <f>L197</f>
        <v>3.52</v>
      </c>
      <c r="L252" s="93"/>
      <c r="M252" s="92"/>
      <c r="N252" s="91">
        <v>715.3</v>
      </c>
      <c r="O252" s="92"/>
      <c r="P252" s="91">
        <f>P173+P179+P185+P191+P197+P203+P209+P215+P221+P227+P233+P239+P245+P251</f>
        <v>4021.9999999999995</v>
      </c>
      <c r="Q252" s="93"/>
      <c r="R252" s="92"/>
      <c r="S252" s="134"/>
      <c r="T252" s="228"/>
      <c r="U252" s="229"/>
      <c r="V252" s="188"/>
      <c r="W252" s="189"/>
      <c r="X252" s="189"/>
      <c r="Y252" s="189"/>
      <c r="Z252" s="189"/>
    </row>
    <row r="253" spans="1:29" s="25" customFormat="1" ht="16.5" thickBot="1" x14ac:dyDescent="0.3">
      <c r="A253" s="197"/>
      <c r="B253" s="198"/>
      <c r="C253" s="199"/>
      <c r="D253" s="203">
        <v>2020</v>
      </c>
      <c r="E253" s="204"/>
      <c r="F253" s="21"/>
      <c r="G253" s="91">
        <f>I253+K253+N253+P253</f>
        <v>4707.62</v>
      </c>
      <c r="H253" s="92"/>
      <c r="I253" s="91">
        <v>144.80000000000001</v>
      </c>
      <c r="J253" s="92"/>
      <c r="K253" s="91">
        <f>K198</f>
        <v>3.52</v>
      </c>
      <c r="L253" s="93"/>
      <c r="M253" s="92"/>
      <c r="N253" s="91">
        <f>N186</f>
        <v>544.1</v>
      </c>
      <c r="O253" s="92"/>
      <c r="P253" s="91">
        <f>P174+P180+P186+P192+P198+P204+P210+P216+P222+P228+P234+P240+P246</f>
        <v>4015.2</v>
      </c>
      <c r="Q253" s="93"/>
      <c r="R253" s="92"/>
      <c r="S253" s="136"/>
      <c r="T253" s="230"/>
      <c r="U253" s="231"/>
      <c r="V253" s="23"/>
      <c r="W253" s="20"/>
      <c r="X253" s="20"/>
      <c r="Y253" s="20"/>
      <c r="Z253" s="20"/>
    </row>
    <row r="254" spans="1:29" s="25" customFormat="1" ht="16.5" thickBot="1" x14ac:dyDescent="0.3">
      <c r="A254" s="197"/>
      <c r="B254" s="198"/>
      <c r="C254" s="199"/>
      <c r="D254" s="203">
        <v>2021</v>
      </c>
      <c r="E254" s="204"/>
      <c r="F254" s="55"/>
      <c r="G254" s="91">
        <v>4731.92</v>
      </c>
      <c r="H254" s="92"/>
      <c r="I254" s="40">
        <v>149.80000000000001</v>
      </c>
      <c r="J254" s="41">
        <v>0</v>
      </c>
      <c r="K254" s="40"/>
      <c r="L254" s="91">
        <v>3.52</v>
      </c>
      <c r="M254" s="93"/>
      <c r="N254" s="91">
        <v>568.79999999999995</v>
      </c>
      <c r="O254" s="92"/>
      <c r="P254" s="91">
        <f>P175+P181+P187+P193+P199+P205+P211+P217+P223+P229+P235+P241+P247</f>
        <v>4009.8</v>
      </c>
      <c r="Q254" s="93"/>
      <c r="R254" s="92"/>
      <c r="S254" s="136"/>
      <c r="T254" s="230"/>
      <c r="U254" s="231"/>
      <c r="V254" s="56"/>
      <c r="W254" s="49"/>
      <c r="X254" s="49"/>
      <c r="Y254" s="49"/>
      <c r="Z254" s="49"/>
    </row>
    <row r="255" spans="1:29" s="25" customFormat="1" ht="16.5" thickBot="1" x14ac:dyDescent="0.3">
      <c r="A255" s="197"/>
      <c r="B255" s="198"/>
      <c r="C255" s="199"/>
      <c r="D255" s="203">
        <v>2022</v>
      </c>
      <c r="E255" s="204"/>
      <c r="F255" s="55"/>
      <c r="G255" s="91">
        <f>L255+N255+P255</f>
        <v>4582.12</v>
      </c>
      <c r="H255" s="92"/>
      <c r="I255" s="40">
        <f>I176+I182+I188+I194+I200+I206+I212+I217+I224+I230+I242+I248</f>
        <v>0</v>
      </c>
      <c r="J255" s="41"/>
      <c r="K255" s="40"/>
      <c r="L255" s="91">
        <v>3.52</v>
      </c>
      <c r="M255" s="93"/>
      <c r="N255" s="91">
        <f>N176+N182+N188+N194+N200+N206+N212+N218+N224+N230+N236+N242+N248</f>
        <v>568.79999999999995</v>
      </c>
      <c r="O255" s="92"/>
      <c r="P255" s="91">
        <f>P176+P182+P188+P194+P200+P206+P212+P218+P224+P230+P236+P242+P248</f>
        <v>4009.8</v>
      </c>
      <c r="Q255" s="93"/>
      <c r="R255" s="92"/>
      <c r="S255" s="136"/>
      <c r="T255" s="230"/>
      <c r="U255" s="231"/>
      <c r="V255" s="56"/>
      <c r="W255" s="49"/>
      <c r="X255" s="49"/>
      <c r="Y255" s="49"/>
      <c r="Z255" s="49"/>
    </row>
    <row r="256" spans="1:29" s="25" customFormat="1" ht="16.5" thickBot="1" x14ac:dyDescent="0.3">
      <c r="A256" s="197"/>
      <c r="B256" s="198"/>
      <c r="C256" s="199"/>
      <c r="D256" s="203">
        <v>2023</v>
      </c>
      <c r="E256" s="204"/>
      <c r="F256" s="55"/>
      <c r="G256" s="91">
        <f>I256+L256+N256+P256</f>
        <v>4582.12</v>
      </c>
      <c r="H256" s="92"/>
      <c r="I256" s="40">
        <v>0</v>
      </c>
      <c r="J256" s="41"/>
      <c r="K256" s="40"/>
      <c r="L256" s="91">
        <v>3.52</v>
      </c>
      <c r="M256" s="93"/>
      <c r="N256" s="91">
        <v>568.79999999999995</v>
      </c>
      <c r="O256" s="92"/>
      <c r="P256" s="91">
        <f>P177+P183+P189+P195+P201+P207+P213+P219+P225+P231+P237+P243+P249</f>
        <v>4009.8</v>
      </c>
      <c r="Q256" s="93"/>
      <c r="R256" s="92"/>
      <c r="S256" s="136"/>
      <c r="T256" s="230"/>
      <c r="U256" s="231"/>
      <c r="V256" s="56"/>
      <c r="W256" s="49"/>
      <c r="X256" s="49"/>
      <c r="Y256" s="49"/>
      <c r="Z256" s="49"/>
    </row>
    <row r="257" spans="1:28" s="25" customFormat="1" ht="16.5" thickBot="1" x14ac:dyDescent="0.3">
      <c r="A257" s="200"/>
      <c r="B257" s="201"/>
      <c r="C257" s="202"/>
      <c r="D257" s="203">
        <v>2024</v>
      </c>
      <c r="E257" s="204"/>
      <c r="F257" s="205"/>
      <c r="G257" s="91">
        <f>I257+K257+N257+P257</f>
        <v>4582.12</v>
      </c>
      <c r="H257" s="92"/>
      <c r="I257" s="91">
        <v>0</v>
      </c>
      <c r="J257" s="92"/>
      <c r="K257" s="91">
        <f>K202</f>
        <v>3.52</v>
      </c>
      <c r="L257" s="93"/>
      <c r="M257" s="92"/>
      <c r="N257" s="91">
        <f>N190</f>
        <v>568.79999999999995</v>
      </c>
      <c r="O257" s="92"/>
      <c r="P257" s="91">
        <v>4009.8</v>
      </c>
      <c r="Q257" s="93"/>
      <c r="R257" s="92"/>
      <c r="S257" s="232"/>
      <c r="T257" s="233"/>
      <c r="U257" s="234"/>
      <c r="V257" s="171"/>
      <c r="W257" s="190"/>
      <c r="X257" s="190"/>
      <c r="Y257" s="190"/>
      <c r="Z257" s="190"/>
    </row>
    <row r="258" spans="1:28" ht="16.5" thickBot="1" x14ac:dyDescent="0.3">
      <c r="A258" s="168" t="s">
        <v>52</v>
      </c>
      <c r="B258" s="169"/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  <c r="Q258" s="169"/>
      <c r="R258" s="169"/>
      <c r="S258" s="187"/>
      <c r="T258" s="187"/>
      <c r="U258" s="187"/>
      <c r="V258" s="187"/>
      <c r="W258" s="170"/>
      <c r="X258" s="171"/>
      <c r="Y258" s="172"/>
      <c r="Z258" s="172"/>
    </row>
    <row r="259" spans="1:28" ht="16.5" thickBot="1" x14ac:dyDescent="0.3">
      <c r="A259" s="235">
        <v>1</v>
      </c>
      <c r="B259" s="238" t="s">
        <v>59</v>
      </c>
      <c r="C259" s="239"/>
      <c r="D259" s="119">
        <v>2019</v>
      </c>
      <c r="E259" s="120"/>
      <c r="F259" s="244"/>
      <c r="G259" s="77">
        <f>P259</f>
        <v>2</v>
      </c>
      <c r="H259" s="79"/>
      <c r="I259" s="77">
        <v>0</v>
      </c>
      <c r="J259" s="79"/>
      <c r="K259" s="77">
        <v>0</v>
      </c>
      <c r="L259" s="78"/>
      <c r="M259" s="79"/>
      <c r="N259" s="77">
        <v>0</v>
      </c>
      <c r="O259" s="79"/>
      <c r="P259" s="77">
        <v>2</v>
      </c>
      <c r="Q259" s="78"/>
      <c r="R259" s="79"/>
      <c r="S259" s="161" t="s">
        <v>13</v>
      </c>
      <c r="T259" s="247"/>
      <c r="U259" s="248"/>
      <c r="V259" s="171"/>
      <c r="W259" s="172"/>
      <c r="X259" s="172"/>
      <c r="Y259" s="172"/>
      <c r="Z259" s="172"/>
    </row>
    <row r="260" spans="1:28" ht="16.5" thickBot="1" x14ac:dyDescent="0.3">
      <c r="A260" s="236"/>
      <c r="B260" s="240"/>
      <c r="C260" s="241"/>
      <c r="D260" s="119">
        <v>2020</v>
      </c>
      <c r="E260" s="120"/>
      <c r="F260" s="4"/>
      <c r="G260" s="77">
        <f>P260</f>
        <v>2.1</v>
      </c>
      <c r="H260" s="79"/>
      <c r="I260" s="77">
        <v>0</v>
      </c>
      <c r="J260" s="79"/>
      <c r="K260" s="5"/>
      <c r="L260" s="77">
        <v>0</v>
      </c>
      <c r="M260" s="79"/>
      <c r="N260" s="77">
        <v>0</v>
      </c>
      <c r="O260" s="79"/>
      <c r="P260" s="77">
        <v>2.1</v>
      </c>
      <c r="Q260" s="78"/>
      <c r="R260" s="79"/>
      <c r="S260" s="249"/>
      <c r="T260" s="250"/>
      <c r="U260" s="251"/>
      <c r="V260" s="7"/>
      <c r="W260" s="2"/>
      <c r="X260" s="2"/>
      <c r="Y260" s="2"/>
      <c r="Z260" s="2"/>
      <c r="AB260" s="27"/>
    </row>
    <row r="261" spans="1:28" ht="16.5" thickBot="1" x14ac:dyDescent="0.3">
      <c r="A261" s="236"/>
      <c r="B261" s="240"/>
      <c r="C261" s="241"/>
      <c r="D261" s="119">
        <v>2021</v>
      </c>
      <c r="E261" s="120"/>
      <c r="F261" s="44"/>
      <c r="G261" s="77">
        <f>P261</f>
        <v>2.1</v>
      </c>
      <c r="H261" s="79"/>
      <c r="I261" s="45">
        <v>0</v>
      </c>
      <c r="J261" s="46"/>
      <c r="K261" s="45"/>
      <c r="L261" s="77">
        <v>0</v>
      </c>
      <c r="M261" s="79"/>
      <c r="N261" s="77">
        <v>0</v>
      </c>
      <c r="O261" s="79"/>
      <c r="P261" s="77">
        <v>2.1</v>
      </c>
      <c r="Q261" s="78"/>
      <c r="R261" s="79"/>
      <c r="S261" s="249"/>
      <c r="T261" s="250"/>
      <c r="U261" s="251"/>
      <c r="V261" s="48"/>
      <c r="W261" s="49"/>
      <c r="X261" s="49"/>
      <c r="Y261" s="49"/>
      <c r="Z261" s="49"/>
      <c r="AB261" s="27"/>
    </row>
    <row r="262" spans="1:28" ht="16.5" thickBot="1" x14ac:dyDescent="0.3">
      <c r="A262" s="236"/>
      <c r="B262" s="240"/>
      <c r="C262" s="241"/>
      <c r="D262" s="119">
        <v>2022</v>
      </c>
      <c r="E262" s="120"/>
      <c r="F262" s="44"/>
      <c r="G262" s="77">
        <v>2.1</v>
      </c>
      <c r="H262" s="79"/>
      <c r="I262" s="45">
        <v>0</v>
      </c>
      <c r="J262" s="46"/>
      <c r="K262" s="45"/>
      <c r="L262" s="77">
        <v>0</v>
      </c>
      <c r="M262" s="79"/>
      <c r="N262" s="77">
        <v>0</v>
      </c>
      <c r="O262" s="79"/>
      <c r="P262" s="77">
        <v>2.1</v>
      </c>
      <c r="Q262" s="78"/>
      <c r="R262" s="79"/>
      <c r="S262" s="249"/>
      <c r="T262" s="250"/>
      <c r="U262" s="251"/>
      <c r="V262" s="48"/>
      <c r="W262" s="49"/>
      <c r="X262" s="49"/>
      <c r="Y262" s="49"/>
      <c r="Z262" s="49"/>
      <c r="AB262" s="27"/>
    </row>
    <row r="263" spans="1:28" ht="16.5" thickBot="1" x14ac:dyDescent="0.3">
      <c r="A263" s="236"/>
      <c r="B263" s="240"/>
      <c r="C263" s="241"/>
      <c r="D263" s="119">
        <v>2023</v>
      </c>
      <c r="E263" s="120"/>
      <c r="F263" s="44"/>
      <c r="G263" s="77">
        <v>2.1</v>
      </c>
      <c r="H263" s="79"/>
      <c r="I263" s="45">
        <v>0</v>
      </c>
      <c r="J263" s="46"/>
      <c r="K263" s="45"/>
      <c r="L263" s="77">
        <v>0</v>
      </c>
      <c r="M263" s="79"/>
      <c r="N263" s="77">
        <v>0</v>
      </c>
      <c r="O263" s="79"/>
      <c r="P263" s="77">
        <v>2.1</v>
      </c>
      <c r="Q263" s="78"/>
      <c r="R263" s="79"/>
      <c r="S263" s="249"/>
      <c r="T263" s="250"/>
      <c r="U263" s="251"/>
      <c r="V263" s="48"/>
      <c r="W263" s="49"/>
      <c r="X263" s="49"/>
      <c r="Y263" s="49"/>
      <c r="Z263" s="49"/>
      <c r="AB263" s="27"/>
    </row>
    <row r="264" spans="1:28" ht="18.75" customHeight="1" thickBot="1" x14ac:dyDescent="0.3">
      <c r="A264" s="237"/>
      <c r="B264" s="242"/>
      <c r="C264" s="243"/>
      <c r="D264" s="119">
        <v>2024</v>
      </c>
      <c r="E264" s="120"/>
      <c r="F264" s="244"/>
      <c r="G264" s="77">
        <f>P264</f>
        <v>2.1</v>
      </c>
      <c r="H264" s="79"/>
      <c r="I264" s="77">
        <v>0</v>
      </c>
      <c r="J264" s="79"/>
      <c r="K264" s="77">
        <v>0</v>
      </c>
      <c r="L264" s="78"/>
      <c r="M264" s="79"/>
      <c r="N264" s="77">
        <v>0</v>
      </c>
      <c r="O264" s="79"/>
      <c r="P264" s="77">
        <v>2.1</v>
      </c>
      <c r="Q264" s="78"/>
      <c r="R264" s="79"/>
      <c r="S264" s="252"/>
      <c r="T264" s="253"/>
      <c r="U264" s="254"/>
      <c r="V264" s="171"/>
      <c r="W264" s="172"/>
      <c r="X264" s="172"/>
      <c r="Y264" s="172"/>
      <c r="Z264" s="172"/>
      <c r="AB264" s="27"/>
    </row>
    <row r="265" spans="1:28" ht="16.5" thickBot="1" x14ac:dyDescent="0.3">
      <c r="A265" s="245" t="s">
        <v>53</v>
      </c>
      <c r="B265" s="195"/>
      <c r="C265" s="196"/>
      <c r="D265" s="203">
        <v>2019</v>
      </c>
      <c r="E265" s="204"/>
      <c r="F265" s="205"/>
      <c r="G265" s="91">
        <f>P265</f>
        <v>2</v>
      </c>
      <c r="H265" s="92"/>
      <c r="I265" s="91">
        <v>0</v>
      </c>
      <c r="J265" s="92"/>
      <c r="K265" s="91">
        <v>0</v>
      </c>
      <c r="L265" s="93"/>
      <c r="M265" s="92"/>
      <c r="N265" s="91">
        <v>0</v>
      </c>
      <c r="O265" s="92"/>
      <c r="P265" s="91">
        <f>P259</f>
        <v>2</v>
      </c>
      <c r="Q265" s="93"/>
      <c r="R265" s="92"/>
      <c r="S265" s="134"/>
      <c r="T265" s="228"/>
      <c r="U265" s="229"/>
      <c r="V265" s="188"/>
      <c r="W265" s="189"/>
      <c r="X265" s="189"/>
      <c r="Y265" s="189"/>
      <c r="Z265" s="189"/>
      <c r="AB265" s="27"/>
    </row>
    <row r="266" spans="1:28" ht="16.5" thickBot="1" x14ac:dyDescent="0.3">
      <c r="A266" s="197"/>
      <c r="B266" s="198"/>
      <c r="C266" s="199"/>
      <c r="D266" s="203">
        <v>2020</v>
      </c>
      <c r="E266" s="204"/>
      <c r="F266" s="10"/>
      <c r="G266" s="91">
        <f>G260</f>
        <v>2.1</v>
      </c>
      <c r="H266" s="92"/>
      <c r="I266" s="91">
        <v>0</v>
      </c>
      <c r="J266" s="92"/>
      <c r="K266" s="91">
        <v>0</v>
      </c>
      <c r="L266" s="93"/>
      <c r="M266" s="92"/>
      <c r="N266" s="91">
        <v>0</v>
      </c>
      <c r="O266" s="92"/>
      <c r="P266" s="91">
        <f>P260</f>
        <v>2.1</v>
      </c>
      <c r="Q266" s="93"/>
      <c r="R266" s="92"/>
      <c r="S266" s="136"/>
      <c r="T266" s="230"/>
      <c r="U266" s="231"/>
      <c r="V266" s="13"/>
      <c r="W266" s="2"/>
      <c r="X266" s="2"/>
      <c r="Y266" s="2"/>
      <c r="Z266" s="2"/>
    </row>
    <row r="267" spans="1:28" ht="16.5" thickBot="1" x14ac:dyDescent="0.3">
      <c r="A267" s="197"/>
      <c r="B267" s="198"/>
      <c r="C267" s="199"/>
      <c r="D267" s="203">
        <v>2021</v>
      </c>
      <c r="E267" s="204"/>
      <c r="F267" s="55"/>
      <c r="G267" s="91">
        <v>2.1</v>
      </c>
      <c r="H267" s="92"/>
      <c r="I267" s="40">
        <v>0</v>
      </c>
      <c r="J267" s="41"/>
      <c r="K267" s="40"/>
      <c r="L267" s="91">
        <v>0</v>
      </c>
      <c r="M267" s="93"/>
      <c r="N267" s="91">
        <v>0</v>
      </c>
      <c r="O267" s="92"/>
      <c r="P267" s="91">
        <v>2.1</v>
      </c>
      <c r="Q267" s="93"/>
      <c r="R267" s="92"/>
      <c r="S267" s="136"/>
      <c r="T267" s="230"/>
      <c r="U267" s="231"/>
      <c r="V267" s="56"/>
      <c r="W267" s="49"/>
      <c r="X267" s="49"/>
      <c r="Y267" s="49"/>
      <c r="Z267" s="49"/>
    </row>
    <row r="268" spans="1:28" ht="16.5" thickBot="1" x14ac:dyDescent="0.3">
      <c r="A268" s="197"/>
      <c r="B268" s="198"/>
      <c r="C268" s="199"/>
      <c r="D268" s="203">
        <v>2022</v>
      </c>
      <c r="E268" s="204"/>
      <c r="F268" s="55"/>
      <c r="G268" s="91">
        <v>2.1</v>
      </c>
      <c r="H268" s="92"/>
      <c r="I268" s="40">
        <v>0</v>
      </c>
      <c r="J268" s="41"/>
      <c r="K268" s="40"/>
      <c r="L268" s="91">
        <v>0</v>
      </c>
      <c r="M268" s="93"/>
      <c r="N268" s="91">
        <v>0</v>
      </c>
      <c r="O268" s="92"/>
      <c r="P268" s="91">
        <v>2.1</v>
      </c>
      <c r="Q268" s="93"/>
      <c r="R268" s="92"/>
      <c r="S268" s="136"/>
      <c r="T268" s="230"/>
      <c r="U268" s="231"/>
      <c r="V268" s="56"/>
      <c r="W268" s="49"/>
      <c r="X268" s="49"/>
      <c r="Y268" s="49"/>
      <c r="Z268" s="49"/>
    </row>
    <row r="269" spans="1:28" ht="16.5" thickBot="1" x14ac:dyDescent="0.3">
      <c r="A269" s="197"/>
      <c r="B269" s="198"/>
      <c r="C269" s="199"/>
      <c r="D269" s="203">
        <v>2023</v>
      </c>
      <c r="E269" s="204"/>
      <c r="F269" s="55"/>
      <c r="G269" s="91">
        <v>2.1</v>
      </c>
      <c r="H269" s="92"/>
      <c r="I269" s="40">
        <v>0</v>
      </c>
      <c r="J269" s="41"/>
      <c r="K269" s="40"/>
      <c r="L269" s="91">
        <v>0</v>
      </c>
      <c r="M269" s="93"/>
      <c r="N269" s="91">
        <v>0</v>
      </c>
      <c r="O269" s="92"/>
      <c r="P269" s="91">
        <v>2.1</v>
      </c>
      <c r="Q269" s="93"/>
      <c r="R269" s="92"/>
      <c r="S269" s="136"/>
      <c r="T269" s="230"/>
      <c r="U269" s="231"/>
      <c r="V269" s="56"/>
      <c r="W269" s="49"/>
      <c r="X269" s="49"/>
      <c r="Y269" s="49"/>
      <c r="Z269" s="49"/>
    </row>
    <row r="270" spans="1:28" ht="16.5" customHeight="1" thickBot="1" x14ac:dyDescent="0.3">
      <c r="A270" s="200"/>
      <c r="B270" s="201"/>
      <c r="C270" s="202"/>
      <c r="D270" s="203">
        <v>2024</v>
      </c>
      <c r="E270" s="204"/>
      <c r="F270" s="205"/>
      <c r="G270" s="91">
        <f>P270</f>
        <v>2.1</v>
      </c>
      <c r="H270" s="92"/>
      <c r="I270" s="91">
        <v>0</v>
      </c>
      <c r="J270" s="92"/>
      <c r="K270" s="91">
        <v>0</v>
      </c>
      <c r="L270" s="93"/>
      <c r="M270" s="92"/>
      <c r="N270" s="91">
        <v>0</v>
      </c>
      <c r="O270" s="92"/>
      <c r="P270" s="91">
        <f>P264</f>
        <v>2.1</v>
      </c>
      <c r="Q270" s="93"/>
      <c r="R270" s="92"/>
      <c r="S270" s="232"/>
      <c r="T270" s="233"/>
      <c r="U270" s="234"/>
      <c r="V270" s="171"/>
      <c r="W270" s="190"/>
      <c r="X270" s="190"/>
      <c r="Y270" s="190"/>
      <c r="Z270" s="190"/>
    </row>
    <row r="271" spans="1:28" ht="16.5" thickBot="1" x14ac:dyDescent="0.3">
      <c r="A271" s="210" t="s">
        <v>54</v>
      </c>
      <c r="B271" s="211"/>
      <c r="C271" s="212"/>
      <c r="D271" s="209">
        <v>2019</v>
      </c>
      <c r="E271" s="204"/>
      <c r="F271" s="205"/>
      <c r="G271" s="91">
        <f>I271+K271+N271+P271</f>
        <v>41193.964309999996</v>
      </c>
      <c r="H271" s="92"/>
      <c r="I271" s="91">
        <f>I252</f>
        <v>143.19999999999999</v>
      </c>
      <c r="J271" s="92"/>
      <c r="K271" s="91">
        <f>L42+K58+L77+K108+K151+K166+K252+K265</f>
        <v>30156.066739999998</v>
      </c>
      <c r="L271" s="93"/>
      <c r="M271" s="92"/>
      <c r="N271" s="91">
        <v>1993.7995000000001</v>
      </c>
      <c r="O271" s="92"/>
      <c r="P271" s="91">
        <f>P42+P58+P77+P108+P151+P166+P252+P265</f>
        <v>8900.8980699999993</v>
      </c>
      <c r="Q271" s="93"/>
      <c r="R271" s="92"/>
      <c r="S271" s="219"/>
      <c r="T271" s="220"/>
      <c r="U271" s="221"/>
      <c r="V271" s="171"/>
      <c r="W271" s="172"/>
      <c r="X271" s="172"/>
      <c r="Y271" s="172"/>
      <c r="Z271" s="172"/>
    </row>
    <row r="272" spans="1:28" ht="16.5" thickBot="1" x14ac:dyDescent="0.3">
      <c r="A272" s="213"/>
      <c r="B272" s="214"/>
      <c r="C272" s="215"/>
      <c r="D272" s="209">
        <v>2020</v>
      </c>
      <c r="E272" s="204"/>
      <c r="F272" s="205"/>
      <c r="G272" s="91">
        <v>8580.1200000000008</v>
      </c>
      <c r="H272" s="92"/>
      <c r="I272" s="91">
        <f>I266+I253+I167+I152+I109+I78+I59+I43</f>
        <v>144.80000000000001</v>
      </c>
      <c r="J272" s="92"/>
      <c r="K272" s="91">
        <f>L43+K59+L78+K109+K152+L167+K253+L260</f>
        <v>421.32</v>
      </c>
      <c r="L272" s="93"/>
      <c r="M272" s="92"/>
      <c r="N272" s="91">
        <f>N43+N59+N78+N109+N152+N167+N253+N266</f>
        <v>616.30000000000007</v>
      </c>
      <c r="O272" s="92"/>
      <c r="P272" s="91">
        <v>7397.7</v>
      </c>
      <c r="Q272" s="93"/>
      <c r="R272" s="92"/>
      <c r="S272" s="222"/>
      <c r="T272" s="223"/>
      <c r="U272" s="224"/>
      <c r="V272" s="171"/>
      <c r="W272" s="172"/>
      <c r="X272" s="172"/>
      <c r="Y272" s="172"/>
      <c r="Z272" s="172"/>
    </row>
    <row r="273" spans="1:26" ht="16.5" thickBot="1" x14ac:dyDescent="0.3">
      <c r="A273" s="213"/>
      <c r="B273" s="214"/>
      <c r="C273" s="215"/>
      <c r="D273" s="209">
        <v>2021</v>
      </c>
      <c r="E273" s="204"/>
      <c r="F273" s="55"/>
      <c r="G273" s="91">
        <v>8636.52</v>
      </c>
      <c r="H273" s="92"/>
      <c r="I273" s="68">
        <v>149.80000000000001</v>
      </c>
      <c r="J273" s="41"/>
      <c r="K273" s="40"/>
      <c r="L273" s="91">
        <v>421.32</v>
      </c>
      <c r="M273" s="93"/>
      <c r="N273" s="91">
        <f>N44+N60+N79+N110+N153+N168+N254+N261</f>
        <v>641</v>
      </c>
      <c r="O273" s="92"/>
      <c r="P273" s="91">
        <v>7424.4</v>
      </c>
      <c r="Q273" s="93"/>
      <c r="R273" s="92"/>
      <c r="S273" s="222"/>
      <c r="T273" s="223"/>
      <c r="U273" s="224"/>
      <c r="V273" s="48"/>
      <c r="W273" s="49"/>
      <c r="X273" s="49"/>
      <c r="Y273" s="49"/>
      <c r="Z273" s="49"/>
    </row>
    <row r="274" spans="1:26" ht="16.5" thickBot="1" x14ac:dyDescent="0.3">
      <c r="A274" s="213"/>
      <c r="B274" s="214"/>
      <c r="C274" s="215"/>
      <c r="D274" s="209">
        <v>2022</v>
      </c>
      <c r="E274" s="204"/>
      <c r="F274" s="55"/>
      <c r="G274" s="91">
        <f>I274+L274+N274+P274</f>
        <v>8425.1200000000008</v>
      </c>
      <c r="H274" s="92"/>
      <c r="I274" s="40">
        <v>0</v>
      </c>
      <c r="J274" s="41"/>
      <c r="K274" s="40"/>
      <c r="L274" s="91">
        <f>L273</f>
        <v>421.32</v>
      </c>
      <c r="M274" s="93"/>
      <c r="N274" s="91">
        <f>N273</f>
        <v>641</v>
      </c>
      <c r="O274" s="92"/>
      <c r="P274" s="91">
        <f>P45+P61+P80+P111+P154+P169+P255+P268</f>
        <v>7362.8000000000011</v>
      </c>
      <c r="Q274" s="93"/>
      <c r="R274" s="92"/>
      <c r="S274" s="222"/>
      <c r="T274" s="223"/>
      <c r="U274" s="224"/>
      <c r="V274" s="48"/>
      <c r="W274" s="49"/>
      <c r="X274" s="49"/>
      <c r="Y274" s="49"/>
      <c r="Z274" s="49"/>
    </row>
    <row r="275" spans="1:26" ht="16.5" thickBot="1" x14ac:dyDescent="0.3">
      <c r="A275" s="213"/>
      <c r="B275" s="214"/>
      <c r="C275" s="215"/>
      <c r="D275" s="209">
        <v>2023</v>
      </c>
      <c r="E275" s="204"/>
      <c r="F275" s="55"/>
      <c r="G275" s="91">
        <f>I275+L275+N275+P275</f>
        <v>8425.1200000000008</v>
      </c>
      <c r="H275" s="92"/>
      <c r="I275" s="40">
        <v>0</v>
      </c>
      <c r="J275" s="41"/>
      <c r="K275" s="40"/>
      <c r="L275" s="91">
        <f>L274</f>
        <v>421.32</v>
      </c>
      <c r="M275" s="93"/>
      <c r="N275" s="91">
        <f>N274</f>
        <v>641</v>
      </c>
      <c r="O275" s="92"/>
      <c r="P275" s="91">
        <f>P274</f>
        <v>7362.8000000000011</v>
      </c>
      <c r="Q275" s="93"/>
      <c r="R275" s="92"/>
      <c r="S275" s="222"/>
      <c r="T275" s="223"/>
      <c r="U275" s="224"/>
      <c r="V275" s="48"/>
      <c r="W275" s="49"/>
      <c r="X275" s="49"/>
      <c r="Y275" s="49"/>
      <c r="Z275" s="49"/>
    </row>
    <row r="276" spans="1:26" ht="16.5" thickBot="1" x14ac:dyDescent="0.3">
      <c r="A276" s="216"/>
      <c r="B276" s="217"/>
      <c r="C276" s="218"/>
      <c r="D276" s="209">
        <v>2024</v>
      </c>
      <c r="E276" s="204"/>
      <c r="F276" s="205"/>
      <c r="G276" s="91">
        <f>I276+K276+N276+P276</f>
        <v>8425.1200000000008</v>
      </c>
      <c r="H276" s="92"/>
      <c r="I276" s="91">
        <f>I257</f>
        <v>0</v>
      </c>
      <c r="J276" s="92"/>
      <c r="K276" s="91">
        <f>L47+K63+L82+K113+K156+K171+K257</f>
        <v>421.32</v>
      </c>
      <c r="L276" s="93"/>
      <c r="M276" s="92"/>
      <c r="N276" s="91">
        <f>N47+N257</f>
        <v>641</v>
      </c>
      <c r="O276" s="92"/>
      <c r="P276" s="91">
        <f>P275</f>
        <v>7362.8000000000011</v>
      </c>
      <c r="Q276" s="93"/>
      <c r="R276" s="92"/>
      <c r="S276" s="225"/>
      <c r="T276" s="226"/>
      <c r="U276" s="227"/>
      <c r="V276" s="171"/>
      <c r="W276" s="172"/>
      <c r="X276" s="172"/>
      <c r="Y276" s="172"/>
      <c r="Z276" s="172"/>
    </row>
    <row r="278" spans="1:26" x14ac:dyDescent="0.25">
      <c r="G278" s="76"/>
      <c r="I278" s="27"/>
      <c r="N278" s="25"/>
    </row>
  </sheetData>
  <mergeCells count="1725">
    <mergeCell ref="N268:O268"/>
    <mergeCell ref="L267:M267"/>
    <mergeCell ref="L268:M268"/>
    <mergeCell ref="G267:H267"/>
    <mergeCell ref="G268:H268"/>
    <mergeCell ref="D266:E266"/>
    <mergeCell ref="L243:M243"/>
    <mergeCell ref="N241:O241"/>
    <mergeCell ref="N242:O242"/>
    <mergeCell ref="N243:O243"/>
    <mergeCell ref="D251:E251"/>
    <mergeCell ref="I259:J259"/>
    <mergeCell ref="K259:M259"/>
    <mergeCell ref="N259:O259"/>
    <mergeCell ref="P275:R275"/>
    <mergeCell ref="D262:E262"/>
    <mergeCell ref="D263:E263"/>
    <mergeCell ref="G261:H261"/>
    <mergeCell ref="G262:H262"/>
    <mergeCell ref="G263:H263"/>
    <mergeCell ref="L261:M261"/>
    <mergeCell ref="L262:M262"/>
    <mergeCell ref="L263:M263"/>
    <mergeCell ref="N261:O261"/>
    <mergeCell ref="N262:O262"/>
    <mergeCell ref="N263:O263"/>
    <mergeCell ref="D269:E269"/>
    <mergeCell ref="P269:R269"/>
    <mergeCell ref="N269:O269"/>
    <mergeCell ref="L269:M269"/>
    <mergeCell ref="G269:H269"/>
    <mergeCell ref="D267:E267"/>
    <mergeCell ref="D268:E268"/>
    <mergeCell ref="P266:R266"/>
    <mergeCell ref="P267:R267"/>
    <mergeCell ref="P268:R268"/>
    <mergeCell ref="N267:O267"/>
    <mergeCell ref="D241:E241"/>
    <mergeCell ref="D242:E242"/>
    <mergeCell ref="D243:E243"/>
    <mergeCell ref="G241:H241"/>
    <mergeCell ref="G242:H242"/>
    <mergeCell ref="G243:H243"/>
    <mergeCell ref="L241:M241"/>
    <mergeCell ref="L242:M242"/>
    <mergeCell ref="D254:E254"/>
    <mergeCell ref="D255:E255"/>
    <mergeCell ref="D256:E256"/>
    <mergeCell ref="G254:H254"/>
    <mergeCell ref="G255:H255"/>
    <mergeCell ref="G256:H256"/>
    <mergeCell ref="L254:M254"/>
    <mergeCell ref="L255:M255"/>
    <mergeCell ref="L256:M256"/>
    <mergeCell ref="I265:J265"/>
    <mergeCell ref="K265:M265"/>
    <mergeCell ref="N265:O265"/>
    <mergeCell ref="D265:F265"/>
    <mergeCell ref="G265:H265"/>
    <mergeCell ref="P253:R253"/>
    <mergeCell ref="P254:R254"/>
    <mergeCell ref="P255:R255"/>
    <mergeCell ref="P256:R256"/>
    <mergeCell ref="D261:E261"/>
    <mergeCell ref="P219:R219"/>
    <mergeCell ref="N229:O229"/>
    <mergeCell ref="N230:O230"/>
    <mergeCell ref="N231:O231"/>
    <mergeCell ref="P228:R228"/>
    <mergeCell ref="P229:R229"/>
    <mergeCell ref="P230:R230"/>
    <mergeCell ref="P231:R231"/>
    <mergeCell ref="D235:E235"/>
    <mergeCell ref="D236:E236"/>
    <mergeCell ref="D237:E237"/>
    <mergeCell ref="G235:H235"/>
    <mergeCell ref="G236:H236"/>
    <mergeCell ref="G237:H237"/>
    <mergeCell ref="L235:M235"/>
    <mergeCell ref="L236:M236"/>
    <mergeCell ref="L237:M237"/>
    <mergeCell ref="N235:O235"/>
    <mergeCell ref="N236:O236"/>
    <mergeCell ref="N237:O237"/>
    <mergeCell ref="P234:R234"/>
    <mergeCell ref="P235:R235"/>
    <mergeCell ref="P236:R236"/>
    <mergeCell ref="P237:R237"/>
    <mergeCell ref="D205:E205"/>
    <mergeCell ref="D206:E206"/>
    <mergeCell ref="D207:E207"/>
    <mergeCell ref="G205:H205"/>
    <mergeCell ref="G206:H206"/>
    <mergeCell ref="G207:H207"/>
    <mergeCell ref="L205:M205"/>
    <mergeCell ref="L206:M206"/>
    <mergeCell ref="L207:M207"/>
    <mergeCell ref="N205:O205"/>
    <mergeCell ref="N206:O206"/>
    <mergeCell ref="N207:O207"/>
    <mergeCell ref="D217:E217"/>
    <mergeCell ref="D218:E218"/>
    <mergeCell ref="D219:E219"/>
    <mergeCell ref="G217:H217"/>
    <mergeCell ref="G218:H218"/>
    <mergeCell ref="G219:H219"/>
    <mergeCell ref="L217:M217"/>
    <mergeCell ref="L218:M218"/>
    <mergeCell ref="L219:M219"/>
    <mergeCell ref="N217:O217"/>
    <mergeCell ref="N218:O218"/>
    <mergeCell ref="N219:O219"/>
    <mergeCell ref="P207:R207"/>
    <mergeCell ref="D211:E211"/>
    <mergeCell ref="D212:E212"/>
    <mergeCell ref="D213:E213"/>
    <mergeCell ref="G211:H211"/>
    <mergeCell ref="G212:H212"/>
    <mergeCell ref="G213:H213"/>
    <mergeCell ref="L211:M211"/>
    <mergeCell ref="L212:M212"/>
    <mergeCell ref="L213:M213"/>
    <mergeCell ref="N211:O211"/>
    <mergeCell ref="N212:O212"/>
    <mergeCell ref="N213:O213"/>
    <mergeCell ref="P210:R210"/>
    <mergeCell ref="P211:R211"/>
    <mergeCell ref="P212:R212"/>
    <mergeCell ref="P213:R213"/>
    <mergeCell ref="D201:E201"/>
    <mergeCell ref="G199:H199"/>
    <mergeCell ref="G200:H200"/>
    <mergeCell ref="G201:H201"/>
    <mergeCell ref="L199:M199"/>
    <mergeCell ref="L200:M200"/>
    <mergeCell ref="L201:M201"/>
    <mergeCell ref="N199:O199"/>
    <mergeCell ref="N200:O200"/>
    <mergeCell ref="N201:O201"/>
    <mergeCell ref="P199:R199"/>
    <mergeCell ref="P200:R200"/>
    <mergeCell ref="P201:R201"/>
    <mergeCell ref="P204:R204"/>
    <mergeCell ref="L187:M187"/>
    <mergeCell ref="L188:M188"/>
    <mergeCell ref="L189:M189"/>
    <mergeCell ref="N187:O187"/>
    <mergeCell ref="N188:O188"/>
    <mergeCell ref="N189:O189"/>
    <mergeCell ref="P188:R188"/>
    <mergeCell ref="P189:R189"/>
    <mergeCell ref="D193:E193"/>
    <mergeCell ref="D194:E194"/>
    <mergeCell ref="D195:E195"/>
    <mergeCell ref="G193:H193"/>
    <mergeCell ref="G194:H194"/>
    <mergeCell ref="G195:H195"/>
    <mergeCell ref="L193:M193"/>
    <mergeCell ref="L194:M194"/>
    <mergeCell ref="L195:M195"/>
    <mergeCell ref="N193:O193"/>
    <mergeCell ref="N194:O194"/>
    <mergeCell ref="N195:O195"/>
    <mergeCell ref="P193:R193"/>
    <mergeCell ref="P194:R194"/>
    <mergeCell ref="P195:R195"/>
    <mergeCell ref="N170:O170"/>
    <mergeCell ref="P167:R167"/>
    <mergeCell ref="P168:R168"/>
    <mergeCell ref="P169:R169"/>
    <mergeCell ref="P170:R170"/>
    <mergeCell ref="D175:E175"/>
    <mergeCell ref="D176:E176"/>
    <mergeCell ref="D177:E177"/>
    <mergeCell ref="G175:H175"/>
    <mergeCell ref="G176:H176"/>
    <mergeCell ref="G177:H177"/>
    <mergeCell ref="L175:M175"/>
    <mergeCell ref="L176:M176"/>
    <mergeCell ref="L177:M177"/>
    <mergeCell ref="N175:O175"/>
    <mergeCell ref="N176:O176"/>
    <mergeCell ref="N177:O177"/>
    <mergeCell ref="P174:R174"/>
    <mergeCell ref="P175:R175"/>
    <mergeCell ref="P176:R176"/>
    <mergeCell ref="K184:M184"/>
    <mergeCell ref="N184:O184"/>
    <mergeCell ref="P184:R184"/>
    <mergeCell ref="D160:E160"/>
    <mergeCell ref="D161:E161"/>
    <mergeCell ref="D162:E162"/>
    <mergeCell ref="D163:E163"/>
    <mergeCell ref="G160:H160"/>
    <mergeCell ref="G161:H161"/>
    <mergeCell ref="G162:H162"/>
    <mergeCell ref="L160:M160"/>
    <mergeCell ref="L161:M161"/>
    <mergeCell ref="L162:M162"/>
    <mergeCell ref="N160:O160"/>
    <mergeCell ref="N161:O161"/>
    <mergeCell ref="N162:O162"/>
    <mergeCell ref="P160:Q160"/>
    <mergeCell ref="P161:Q161"/>
    <mergeCell ref="P162:Q162"/>
    <mergeCell ref="D168:E168"/>
    <mergeCell ref="G168:H168"/>
    <mergeCell ref="D164:F164"/>
    <mergeCell ref="G164:H164"/>
    <mergeCell ref="I164:J164"/>
    <mergeCell ref="K164:M164"/>
    <mergeCell ref="N164:O164"/>
    <mergeCell ref="P164:R164"/>
    <mergeCell ref="N163:O163"/>
    <mergeCell ref="P163:R163"/>
    <mergeCell ref="L168:M168"/>
    <mergeCell ref="N168:O168"/>
    <mergeCell ref="D153:E153"/>
    <mergeCell ref="D154:E154"/>
    <mergeCell ref="D155:E155"/>
    <mergeCell ref="G153:H153"/>
    <mergeCell ref="G154:H154"/>
    <mergeCell ref="G155:H155"/>
    <mergeCell ref="L153:M153"/>
    <mergeCell ref="L154:M154"/>
    <mergeCell ref="L155:M155"/>
    <mergeCell ref="N153:O153"/>
    <mergeCell ref="N154:O154"/>
    <mergeCell ref="N155:O155"/>
    <mergeCell ref="P153:R153"/>
    <mergeCell ref="P154:R154"/>
    <mergeCell ref="P155:R155"/>
    <mergeCell ref="D110:E110"/>
    <mergeCell ref="D111:E111"/>
    <mergeCell ref="D112:E112"/>
    <mergeCell ref="G110:H110"/>
    <mergeCell ref="G111:H111"/>
    <mergeCell ref="G112:H112"/>
    <mergeCell ref="G147:H147"/>
    <mergeCell ref="G148:H148"/>
    <mergeCell ref="G149:H149"/>
    <mergeCell ref="L145:M145"/>
    <mergeCell ref="L146:M146"/>
    <mergeCell ref="L147:M147"/>
    <mergeCell ref="L148:M148"/>
    <mergeCell ref="L149:M149"/>
    <mergeCell ref="N146:O146"/>
    <mergeCell ref="N147:O147"/>
    <mergeCell ref="N148:O148"/>
    <mergeCell ref="P81:R81"/>
    <mergeCell ref="N79:O79"/>
    <mergeCell ref="N80:O80"/>
    <mergeCell ref="N81:O81"/>
    <mergeCell ref="L79:M79"/>
    <mergeCell ref="L80:M80"/>
    <mergeCell ref="L81:M81"/>
    <mergeCell ref="G86:H86"/>
    <mergeCell ref="G87:H87"/>
    <mergeCell ref="G88:H88"/>
    <mergeCell ref="L86:M86"/>
    <mergeCell ref="L87:M87"/>
    <mergeCell ref="L88:M88"/>
    <mergeCell ref="N86:O86"/>
    <mergeCell ref="G89:H89"/>
    <mergeCell ref="I89:J89"/>
    <mergeCell ref="K89:M89"/>
    <mergeCell ref="N89:O89"/>
    <mergeCell ref="P89:R89"/>
    <mergeCell ref="N84:O84"/>
    <mergeCell ref="P84:R84"/>
    <mergeCell ref="N82:O82"/>
    <mergeCell ref="P82:R82"/>
    <mergeCell ref="N87:O87"/>
    <mergeCell ref="N88:O88"/>
    <mergeCell ref="P86:R86"/>
    <mergeCell ref="P87:R87"/>
    <mergeCell ref="P88:R88"/>
    <mergeCell ref="N149:O149"/>
    <mergeCell ref="P148:Q148"/>
    <mergeCell ref="P145:R145"/>
    <mergeCell ref="P146:R146"/>
    <mergeCell ref="P147:R147"/>
    <mergeCell ref="P149:Q149"/>
    <mergeCell ref="I120:J120"/>
    <mergeCell ref="P123:R123"/>
    <mergeCell ref="P124:R124"/>
    <mergeCell ref="P125:R125"/>
    <mergeCell ref="D135:E135"/>
    <mergeCell ref="D136:E136"/>
    <mergeCell ref="D137:E137"/>
    <mergeCell ref="P135:R135"/>
    <mergeCell ref="P136:R136"/>
    <mergeCell ref="P137:R137"/>
    <mergeCell ref="N135:O135"/>
    <mergeCell ref="N136:O136"/>
    <mergeCell ref="N137:O137"/>
    <mergeCell ref="L135:M135"/>
    <mergeCell ref="L136:M136"/>
    <mergeCell ref="L137:M137"/>
    <mergeCell ref="I135:J135"/>
    <mergeCell ref="I136:J136"/>
    <mergeCell ref="I137:J137"/>
    <mergeCell ref="G135:H135"/>
    <mergeCell ref="G136:H136"/>
    <mergeCell ref="G137:H137"/>
    <mergeCell ref="G124:H124"/>
    <mergeCell ref="G125:H125"/>
    <mergeCell ref="I123:J123"/>
    <mergeCell ref="L123:M123"/>
    <mergeCell ref="L124:M124"/>
    <mergeCell ref="L125:M125"/>
    <mergeCell ref="D129:E129"/>
    <mergeCell ref="D130:E130"/>
    <mergeCell ref="D131:E131"/>
    <mergeCell ref="D81:E81"/>
    <mergeCell ref="D82:E82"/>
    <mergeCell ref="G79:H79"/>
    <mergeCell ref="G80:H80"/>
    <mergeCell ref="G81:H81"/>
    <mergeCell ref="A115:A120"/>
    <mergeCell ref="B115:C120"/>
    <mergeCell ref="D118:E118"/>
    <mergeCell ref="D119:E119"/>
    <mergeCell ref="D120:E120"/>
    <mergeCell ref="G118:H118"/>
    <mergeCell ref="G119:H119"/>
    <mergeCell ref="G120:H120"/>
    <mergeCell ref="A77:C82"/>
    <mergeCell ref="A90:A95"/>
    <mergeCell ref="B90:C95"/>
    <mergeCell ref="D90:F90"/>
    <mergeCell ref="G90:H90"/>
    <mergeCell ref="D113:F113"/>
    <mergeCell ref="G113:H113"/>
    <mergeCell ref="D86:E86"/>
    <mergeCell ref="I90:J90"/>
    <mergeCell ref="K90:M90"/>
    <mergeCell ref="K84:M84"/>
    <mergeCell ref="D95:F95"/>
    <mergeCell ref="G95:H95"/>
    <mergeCell ref="A83:W83"/>
    <mergeCell ref="D67:F67"/>
    <mergeCell ref="L72:M72"/>
    <mergeCell ref="N72:O72"/>
    <mergeCell ref="P72:R72"/>
    <mergeCell ref="G67:H67"/>
    <mergeCell ref="I67:K67"/>
    <mergeCell ref="L67:M67"/>
    <mergeCell ref="N67:O67"/>
    <mergeCell ref="P67:R67"/>
    <mergeCell ref="P68:R68"/>
    <mergeCell ref="P69:R69"/>
    <mergeCell ref="P70:R70"/>
    <mergeCell ref="D74:E74"/>
    <mergeCell ref="A71:A76"/>
    <mergeCell ref="B71:C76"/>
    <mergeCell ref="D79:E79"/>
    <mergeCell ref="D80:E80"/>
    <mergeCell ref="P79:R79"/>
    <mergeCell ref="P80:R80"/>
    <mergeCell ref="L74:M74"/>
    <mergeCell ref="I74:K74"/>
    <mergeCell ref="L41:M41"/>
    <mergeCell ref="N41:O41"/>
    <mergeCell ref="G47:H47"/>
    <mergeCell ref="I47:K47"/>
    <mergeCell ref="L47:M47"/>
    <mergeCell ref="N47:O47"/>
    <mergeCell ref="D44:F44"/>
    <mergeCell ref="G44:H44"/>
    <mergeCell ref="I44:K44"/>
    <mergeCell ref="L44:M44"/>
    <mergeCell ref="N44:O44"/>
    <mergeCell ref="L53:M53"/>
    <mergeCell ref="N53:O53"/>
    <mergeCell ref="P118:R118"/>
    <mergeCell ref="P119:R119"/>
    <mergeCell ref="A65:A70"/>
    <mergeCell ref="B65:C70"/>
    <mergeCell ref="D68:E68"/>
    <mergeCell ref="D69:E69"/>
    <mergeCell ref="D70:E70"/>
    <mergeCell ref="G68:H68"/>
    <mergeCell ref="G69:H69"/>
    <mergeCell ref="G70:H70"/>
    <mergeCell ref="I68:K68"/>
    <mergeCell ref="I69:K69"/>
    <mergeCell ref="I70:K70"/>
    <mergeCell ref="L68:M68"/>
    <mergeCell ref="L69:M69"/>
    <mergeCell ref="L70:M70"/>
    <mergeCell ref="N68:O68"/>
    <mergeCell ref="N69:O69"/>
    <mergeCell ref="N70:O70"/>
    <mergeCell ref="P41:R41"/>
    <mergeCell ref="V41:Z41"/>
    <mergeCell ref="A36:A41"/>
    <mergeCell ref="B36:C41"/>
    <mergeCell ref="S36:U41"/>
    <mergeCell ref="D39:F39"/>
    <mergeCell ref="G39:H39"/>
    <mergeCell ref="I39:K39"/>
    <mergeCell ref="L39:M39"/>
    <mergeCell ref="N39:O39"/>
    <mergeCell ref="P39:R39"/>
    <mergeCell ref="V39:Z39"/>
    <mergeCell ref="D40:F40"/>
    <mergeCell ref="G40:H40"/>
    <mergeCell ref="I40:K40"/>
    <mergeCell ref="L40:M40"/>
    <mergeCell ref="N40:O40"/>
    <mergeCell ref="P40:R40"/>
    <mergeCell ref="V40:Z40"/>
    <mergeCell ref="I36:K36"/>
    <mergeCell ref="L36:M36"/>
    <mergeCell ref="V37:Z37"/>
    <mergeCell ref="D38:F38"/>
    <mergeCell ref="G38:H38"/>
    <mergeCell ref="I38:K38"/>
    <mergeCell ref="L38:M38"/>
    <mergeCell ref="N38:O38"/>
    <mergeCell ref="P38:R38"/>
    <mergeCell ref="V38:Z38"/>
    <mergeCell ref="N36:O36"/>
    <mergeCell ref="P36:R36"/>
    <mergeCell ref="V36:Z36"/>
    <mergeCell ref="N21:O21"/>
    <mergeCell ref="P21:R21"/>
    <mergeCell ref="D22:E22"/>
    <mergeCell ref="A30:A35"/>
    <mergeCell ref="B30:C35"/>
    <mergeCell ref="S30:U35"/>
    <mergeCell ref="G33:H33"/>
    <mergeCell ref="I33:K33"/>
    <mergeCell ref="L33:M33"/>
    <mergeCell ref="N33:O33"/>
    <mergeCell ref="P33:R33"/>
    <mergeCell ref="V33:Z33"/>
    <mergeCell ref="D34:F34"/>
    <mergeCell ref="G34:H34"/>
    <mergeCell ref="I34:K34"/>
    <mergeCell ref="L34:M34"/>
    <mergeCell ref="N34:O34"/>
    <mergeCell ref="P34:R34"/>
    <mergeCell ref="V34:Z34"/>
    <mergeCell ref="V31:Z31"/>
    <mergeCell ref="D32:F32"/>
    <mergeCell ref="G32:H32"/>
    <mergeCell ref="I32:K32"/>
    <mergeCell ref="L32:M32"/>
    <mergeCell ref="N32:O32"/>
    <mergeCell ref="P32:R32"/>
    <mergeCell ref="V32:Z32"/>
    <mergeCell ref="N30:O30"/>
    <mergeCell ref="V25:Z25"/>
    <mergeCell ref="D26:F26"/>
    <mergeCell ref="G26:H26"/>
    <mergeCell ref="I26:K26"/>
    <mergeCell ref="L16:M16"/>
    <mergeCell ref="N16:O16"/>
    <mergeCell ref="P16:R16"/>
    <mergeCell ref="V16:Z16"/>
    <mergeCell ref="S12:U17"/>
    <mergeCell ref="V12:Z12"/>
    <mergeCell ref="D18:F18"/>
    <mergeCell ref="G18:H18"/>
    <mergeCell ref="I18:K18"/>
    <mergeCell ref="D17:F17"/>
    <mergeCell ref="G17:H17"/>
    <mergeCell ref="I17:K17"/>
    <mergeCell ref="L17:M17"/>
    <mergeCell ref="S18:U23"/>
    <mergeCell ref="A24:A29"/>
    <mergeCell ref="B24:C29"/>
    <mergeCell ref="S24:U29"/>
    <mergeCell ref="D27:F27"/>
    <mergeCell ref="G27:H27"/>
    <mergeCell ref="I27:K27"/>
    <mergeCell ref="L27:M27"/>
    <mergeCell ref="N27:O27"/>
    <mergeCell ref="P27:R27"/>
    <mergeCell ref="D28:F28"/>
    <mergeCell ref="G28:H28"/>
    <mergeCell ref="I28:K28"/>
    <mergeCell ref="L28:M28"/>
    <mergeCell ref="N28:O28"/>
    <mergeCell ref="P28:R28"/>
    <mergeCell ref="D29:F29"/>
    <mergeCell ref="G29:H29"/>
    <mergeCell ref="I29:K29"/>
    <mergeCell ref="V164:Z164"/>
    <mergeCell ref="B164:C164"/>
    <mergeCell ref="B165:C165"/>
    <mergeCell ref="S164:U164"/>
    <mergeCell ref="S165:U165"/>
    <mergeCell ref="J2:L2"/>
    <mergeCell ref="A3:B3"/>
    <mergeCell ref="C3:E3"/>
    <mergeCell ref="D12:F12"/>
    <mergeCell ref="G12:H12"/>
    <mergeCell ref="I12:K12"/>
    <mergeCell ref="L12:M12"/>
    <mergeCell ref="F3:G3"/>
    <mergeCell ref="H3:I3"/>
    <mergeCell ref="J3:L3"/>
    <mergeCell ref="A5:X5"/>
    <mergeCell ref="O4:P4"/>
    <mergeCell ref="M1:Z3"/>
    <mergeCell ref="A2:B2"/>
    <mergeCell ref="B12:C17"/>
    <mergeCell ref="A12:A17"/>
    <mergeCell ref="C2:E2"/>
    <mergeCell ref="F2:G2"/>
    <mergeCell ref="H2:I2"/>
    <mergeCell ref="R4:T4"/>
    <mergeCell ref="U4:Z4"/>
    <mergeCell ref="H6:I6"/>
    <mergeCell ref="J6:L6"/>
    <mergeCell ref="M6:N6"/>
    <mergeCell ref="V13:Z13"/>
    <mergeCell ref="P10:R10"/>
    <mergeCell ref="S10:U10"/>
    <mergeCell ref="V10:Z10"/>
    <mergeCell ref="A11:W11"/>
    <mergeCell ref="X11:Z11"/>
    <mergeCell ref="B10:C10"/>
    <mergeCell ref="D10:F10"/>
    <mergeCell ref="G10:H10"/>
    <mergeCell ref="I10:J10"/>
    <mergeCell ref="K10:M10"/>
    <mergeCell ref="D13:F13"/>
    <mergeCell ref="G13:H13"/>
    <mergeCell ref="I13:K13"/>
    <mergeCell ref="L13:M13"/>
    <mergeCell ref="A1:B1"/>
    <mergeCell ref="C1:E1"/>
    <mergeCell ref="F1:G1"/>
    <mergeCell ref="H1:I1"/>
    <mergeCell ref="J1:L1"/>
    <mergeCell ref="O6:P6"/>
    <mergeCell ref="Q6:R6"/>
    <mergeCell ref="T6:Y6"/>
    <mergeCell ref="A7:A9"/>
    <mergeCell ref="B7:C9"/>
    <mergeCell ref="D7:F9"/>
    <mergeCell ref="G7:R7"/>
    <mergeCell ref="S7:U8"/>
    <mergeCell ref="V7:Z7"/>
    <mergeCell ref="G8:H9"/>
    <mergeCell ref="I8:R8"/>
    <mergeCell ref="V8:Z8"/>
    <mergeCell ref="I9:J9"/>
    <mergeCell ref="K9:M9"/>
    <mergeCell ref="N9:O9"/>
    <mergeCell ref="P9:R9"/>
    <mergeCell ref="S9:U9"/>
    <mergeCell ref="V9:Z9"/>
    <mergeCell ref="B6:E6"/>
    <mergeCell ref="Y5:Z5"/>
    <mergeCell ref="A4:B4"/>
    <mergeCell ref="C4:E4"/>
    <mergeCell ref="F4:G4"/>
    <mergeCell ref="H4:I4"/>
    <mergeCell ref="J4:L4"/>
    <mergeCell ref="M4:N4"/>
    <mergeCell ref="F6:G6"/>
    <mergeCell ref="A18:A23"/>
    <mergeCell ref="B18:C23"/>
    <mergeCell ref="D21:E21"/>
    <mergeCell ref="G21:H21"/>
    <mergeCell ref="I21:K21"/>
    <mergeCell ref="L21:M21"/>
    <mergeCell ref="N10:O10"/>
    <mergeCell ref="D14:F14"/>
    <mergeCell ref="G14:H14"/>
    <mergeCell ref="I14:K14"/>
    <mergeCell ref="L14:M14"/>
    <mergeCell ref="N14:O14"/>
    <mergeCell ref="P14:R14"/>
    <mergeCell ref="V14:Z14"/>
    <mergeCell ref="L18:M18"/>
    <mergeCell ref="N18:O18"/>
    <mergeCell ref="P18:R18"/>
    <mergeCell ref="V18:Z18"/>
    <mergeCell ref="D19:F19"/>
    <mergeCell ref="G19:H19"/>
    <mergeCell ref="I19:K19"/>
    <mergeCell ref="L19:M19"/>
    <mergeCell ref="N19:O19"/>
    <mergeCell ref="N13:O13"/>
    <mergeCell ref="P13:R13"/>
    <mergeCell ref="N12:O12"/>
    <mergeCell ref="P12:R12"/>
    <mergeCell ref="N17:O17"/>
    <mergeCell ref="P17:R17"/>
    <mergeCell ref="I23:K23"/>
    <mergeCell ref="L23:M23"/>
    <mergeCell ref="N23:O23"/>
    <mergeCell ref="P19:R19"/>
    <mergeCell ref="V19:Z19"/>
    <mergeCell ref="D20:F20"/>
    <mergeCell ref="G20:H20"/>
    <mergeCell ref="I20:K20"/>
    <mergeCell ref="L20:M20"/>
    <mergeCell ref="N20:O20"/>
    <mergeCell ref="P20:R20"/>
    <mergeCell ref="V20:Z20"/>
    <mergeCell ref="V17:Z17"/>
    <mergeCell ref="D15:F15"/>
    <mergeCell ref="G15:H15"/>
    <mergeCell ref="I15:K15"/>
    <mergeCell ref="L15:M15"/>
    <mergeCell ref="N15:O15"/>
    <mergeCell ref="P15:R15"/>
    <mergeCell ref="V15:Z15"/>
    <mergeCell ref="D16:F16"/>
    <mergeCell ref="G16:H16"/>
    <mergeCell ref="I16:K16"/>
    <mergeCell ref="V26:Z26"/>
    <mergeCell ref="N24:O24"/>
    <mergeCell ref="P23:R23"/>
    <mergeCell ref="G22:H22"/>
    <mergeCell ref="I22:K22"/>
    <mergeCell ref="L22:M22"/>
    <mergeCell ref="N22:O22"/>
    <mergeCell ref="P22:R22"/>
    <mergeCell ref="D23:E23"/>
    <mergeCell ref="G23:H23"/>
    <mergeCell ref="P24:R24"/>
    <mergeCell ref="V24:Z24"/>
    <mergeCell ref="D25:F25"/>
    <mergeCell ref="G25:H25"/>
    <mergeCell ref="I25:K25"/>
    <mergeCell ref="L25:M25"/>
    <mergeCell ref="N25:O25"/>
    <mergeCell ref="P25:R25"/>
    <mergeCell ref="N37:O37"/>
    <mergeCell ref="P37:R37"/>
    <mergeCell ref="D36:F36"/>
    <mergeCell ref="G36:H36"/>
    <mergeCell ref="D24:F24"/>
    <mergeCell ref="G24:H24"/>
    <mergeCell ref="I24:K24"/>
    <mergeCell ref="L24:M24"/>
    <mergeCell ref="D35:F35"/>
    <mergeCell ref="L31:M31"/>
    <mergeCell ref="N31:O31"/>
    <mergeCell ref="P31:R31"/>
    <mergeCell ref="D30:F30"/>
    <mergeCell ref="G30:H30"/>
    <mergeCell ref="I30:K30"/>
    <mergeCell ref="L30:M30"/>
    <mergeCell ref="L29:M29"/>
    <mergeCell ref="N29:O29"/>
    <mergeCell ref="P29:R29"/>
    <mergeCell ref="L26:M26"/>
    <mergeCell ref="N26:O26"/>
    <mergeCell ref="P26:R26"/>
    <mergeCell ref="D33:F33"/>
    <mergeCell ref="P30:R30"/>
    <mergeCell ref="V30:Z30"/>
    <mergeCell ref="D31:F31"/>
    <mergeCell ref="G31:H31"/>
    <mergeCell ref="I31:K31"/>
    <mergeCell ref="G35:H35"/>
    <mergeCell ref="I35:K35"/>
    <mergeCell ref="L35:M35"/>
    <mergeCell ref="N35:O35"/>
    <mergeCell ref="P35:R35"/>
    <mergeCell ref="V35:Z35"/>
    <mergeCell ref="G46:H46"/>
    <mergeCell ref="I46:K46"/>
    <mergeCell ref="L46:M46"/>
    <mergeCell ref="N46:O46"/>
    <mergeCell ref="P46:R46"/>
    <mergeCell ref="D41:F41"/>
    <mergeCell ref="G41:H41"/>
    <mergeCell ref="I41:K41"/>
    <mergeCell ref="S42:U47"/>
    <mergeCell ref="V42:Z42"/>
    <mergeCell ref="D43:F43"/>
    <mergeCell ref="G43:H43"/>
    <mergeCell ref="I43:K43"/>
    <mergeCell ref="L43:M43"/>
    <mergeCell ref="N43:O43"/>
    <mergeCell ref="P43:R43"/>
    <mergeCell ref="V43:Z43"/>
    <mergeCell ref="D47:F47"/>
    <mergeCell ref="D37:F37"/>
    <mergeCell ref="G37:H37"/>
    <mergeCell ref="I37:K37"/>
    <mergeCell ref="L37:M37"/>
    <mergeCell ref="D62:E62"/>
    <mergeCell ref="G60:H60"/>
    <mergeCell ref="G61:H61"/>
    <mergeCell ref="G62:H62"/>
    <mergeCell ref="X57:Z57"/>
    <mergeCell ref="X48:Z48"/>
    <mergeCell ref="A49:A54"/>
    <mergeCell ref="B49:C54"/>
    <mergeCell ref="D49:F49"/>
    <mergeCell ref="G49:H49"/>
    <mergeCell ref="I49:J49"/>
    <mergeCell ref="K49:M49"/>
    <mergeCell ref="N49:O49"/>
    <mergeCell ref="P49:R49"/>
    <mergeCell ref="V54:Z54"/>
    <mergeCell ref="S49:U54"/>
    <mergeCell ref="V49:Z49"/>
    <mergeCell ref="D50:F50"/>
    <mergeCell ref="G50:H50"/>
    <mergeCell ref="I50:J50"/>
    <mergeCell ref="K50:M50"/>
    <mergeCell ref="N50:O50"/>
    <mergeCell ref="P54:R54"/>
    <mergeCell ref="P52:R52"/>
    <mergeCell ref="P53:R53"/>
    <mergeCell ref="L52:M52"/>
    <mergeCell ref="P60:R60"/>
    <mergeCell ref="P61:R61"/>
    <mergeCell ref="P44:R44"/>
    <mergeCell ref="D45:F45"/>
    <mergeCell ref="G45:H45"/>
    <mergeCell ref="I45:K45"/>
    <mergeCell ref="L45:M45"/>
    <mergeCell ref="N45:O45"/>
    <mergeCell ref="P45:R45"/>
    <mergeCell ref="D46:F46"/>
    <mergeCell ref="D42:F42"/>
    <mergeCell ref="G42:H42"/>
    <mergeCell ref="I42:K42"/>
    <mergeCell ref="L42:M42"/>
    <mergeCell ref="N42:O42"/>
    <mergeCell ref="P42:R42"/>
    <mergeCell ref="A48:W48"/>
    <mergeCell ref="P47:R47"/>
    <mergeCell ref="V47:Z47"/>
    <mergeCell ref="A42:C47"/>
    <mergeCell ref="D60:E60"/>
    <mergeCell ref="D61:E61"/>
    <mergeCell ref="P65:R65"/>
    <mergeCell ref="A55:A57"/>
    <mergeCell ref="P50:R50"/>
    <mergeCell ref="V50:Z50"/>
    <mergeCell ref="D54:F54"/>
    <mergeCell ref="D51:E51"/>
    <mergeCell ref="D52:E52"/>
    <mergeCell ref="D53:E53"/>
    <mergeCell ref="G51:H51"/>
    <mergeCell ref="I51:J51"/>
    <mergeCell ref="K51:M51"/>
    <mergeCell ref="N51:O51"/>
    <mergeCell ref="P51:R51"/>
    <mergeCell ref="G52:H52"/>
    <mergeCell ref="G53:H53"/>
    <mergeCell ref="A58:C63"/>
    <mergeCell ref="D58:F58"/>
    <mergeCell ref="G58:H58"/>
    <mergeCell ref="I58:J58"/>
    <mergeCell ref="K58:M58"/>
    <mergeCell ref="N58:O58"/>
    <mergeCell ref="P58:R58"/>
    <mergeCell ref="G54:H54"/>
    <mergeCell ref="I54:J54"/>
    <mergeCell ref="K54:M54"/>
    <mergeCell ref="N54:O54"/>
    <mergeCell ref="P62:R62"/>
    <mergeCell ref="G63:H63"/>
    <mergeCell ref="I63:J63"/>
    <mergeCell ref="K63:M63"/>
    <mergeCell ref="N63:O63"/>
    <mergeCell ref="P63:R63"/>
    <mergeCell ref="V63:Z63"/>
    <mergeCell ref="S58:U63"/>
    <mergeCell ref="V58:Z58"/>
    <mergeCell ref="D59:F59"/>
    <mergeCell ref="G59:H59"/>
    <mergeCell ref="I59:J59"/>
    <mergeCell ref="K59:M59"/>
    <mergeCell ref="N59:O59"/>
    <mergeCell ref="P59:R59"/>
    <mergeCell ref="V59:Z59"/>
    <mergeCell ref="D63:F63"/>
    <mergeCell ref="D66:F66"/>
    <mergeCell ref="G66:H66"/>
    <mergeCell ref="I66:K66"/>
    <mergeCell ref="L66:M66"/>
    <mergeCell ref="N66:O66"/>
    <mergeCell ref="P66:R66"/>
    <mergeCell ref="V66:Z66"/>
    <mergeCell ref="I60:J60"/>
    <mergeCell ref="I61:J61"/>
    <mergeCell ref="I62:J62"/>
    <mergeCell ref="K60:M60"/>
    <mergeCell ref="K61:M61"/>
    <mergeCell ref="K62:M62"/>
    <mergeCell ref="N60:O60"/>
    <mergeCell ref="N61:O61"/>
    <mergeCell ref="N62:O62"/>
    <mergeCell ref="D65:F65"/>
    <mergeCell ref="G65:H65"/>
    <mergeCell ref="I65:K65"/>
    <mergeCell ref="L65:M65"/>
    <mergeCell ref="N65:O65"/>
    <mergeCell ref="V67:Z67"/>
    <mergeCell ref="S65:U67"/>
    <mergeCell ref="V65:Z65"/>
    <mergeCell ref="D71:F71"/>
    <mergeCell ref="G71:H71"/>
    <mergeCell ref="I71:K71"/>
    <mergeCell ref="L71:M71"/>
    <mergeCell ref="V72:Z72"/>
    <mergeCell ref="D73:F73"/>
    <mergeCell ref="G73:H73"/>
    <mergeCell ref="I73:K73"/>
    <mergeCell ref="D78:F78"/>
    <mergeCell ref="G78:H78"/>
    <mergeCell ref="I78:K78"/>
    <mergeCell ref="L78:M78"/>
    <mergeCell ref="N78:O78"/>
    <mergeCell ref="P78:R78"/>
    <mergeCell ref="V78:Z78"/>
    <mergeCell ref="G74:H74"/>
    <mergeCell ref="P74:R74"/>
    <mergeCell ref="P75:R75"/>
    <mergeCell ref="P76:R76"/>
    <mergeCell ref="N74:O74"/>
    <mergeCell ref="J75:K75"/>
    <mergeCell ref="L75:M75"/>
    <mergeCell ref="D75:E75"/>
    <mergeCell ref="D76:E76"/>
    <mergeCell ref="D77:F77"/>
    <mergeCell ref="G77:H77"/>
    <mergeCell ref="I77:K77"/>
    <mergeCell ref="L77:M77"/>
    <mergeCell ref="N77:O77"/>
    <mergeCell ref="V82:Z82"/>
    <mergeCell ref="L73:M73"/>
    <mergeCell ref="N73:O73"/>
    <mergeCell ref="P73:R73"/>
    <mergeCell ref="V73:Z73"/>
    <mergeCell ref="N71:O71"/>
    <mergeCell ref="P71:R71"/>
    <mergeCell ref="S71:U73"/>
    <mergeCell ref="V71:Z71"/>
    <mergeCell ref="D72:F72"/>
    <mergeCell ref="G72:H72"/>
    <mergeCell ref="I72:K72"/>
    <mergeCell ref="S84:U89"/>
    <mergeCell ref="V84:Z84"/>
    <mergeCell ref="D85:F85"/>
    <mergeCell ref="G85:H85"/>
    <mergeCell ref="I85:J85"/>
    <mergeCell ref="K85:M85"/>
    <mergeCell ref="N85:O85"/>
    <mergeCell ref="P85:R85"/>
    <mergeCell ref="V85:Z85"/>
    <mergeCell ref="D89:F89"/>
    <mergeCell ref="V89:Z89"/>
    <mergeCell ref="X83:Z83"/>
    <mergeCell ref="D84:F84"/>
    <mergeCell ref="G84:H84"/>
    <mergeCell ref="I84:J84"/>
    <mergeCell ref="P77:R77"/>
    <mergeCell ref="G82:H82"/>
    <mergeCell ref="I82:K82"/>
    <mergeCell ref="L82:M82"/>
    <mergeCell ref="S77:U82"/>
    <mergeCell ref="D91:F91"/>
    <mergeCell ref="G91:H91"/>
    <mergeCell ref="I91:J91"/>
    <mergeCell ref="K91:M91"/>
    <mergeCell ref="N91:O91"/>
    <mergeCell ref="P91:R91"/>
    <mergeCell ref="V91:Z91"/>
    <mergeCell ref="I95:J95"/>
    <mergeCell ref="P95:R95"/>
    <mergeCell ref="V95:Z95"/>
    <mergeCell ref="N90:O90"/>
    <mergeCell ref="P90:R90"/>
    <mergeCell ref="S90:U95"/>
    <mergeCell ref="V90:Z90"/>
    <mergeCell ref="A84:A89"/>
    <mergeCell ref="B84:C89"/>
    <mergeCell ref="N93:O93"/>
    <mergeCell ref="N94:O94"/>
    <mergeCell ref="P92:R92"/>
    <mergeCell ref="P93:R93"/>
    <mergeCell ref="P94:R94"/>
    <mergeCell ref="V77:Z77"/>
    <mergeCell ref="P108:R108"/>
    <mergeCell ref="S108:U113"/>
    <mergeCell ref="V108:Z108"/>
    <mergeCell ref="D109:F109"/>
    <mergeCell ref="G109:H109"/>
    <mergeCell ref="I109:J109"/>
    <mergeCell ref="K109:M109"/>
    <mergeCell ref="N109:O109"/>
    <mergeCell ref="P109:R109"/>
    <mergeCell ref="V109:Z109"/>
    <mergeCell ref="K95:M95"/>
    <mergeCell ref="N95:O95"/>
    <mergeCell ref="A108:C113"/>
    <mergeCell ref="D108:F108"/>
    <mergeCell ref="D87:E87"/>
    <mergeCell ref="D88:E88"/>
    <mergeCell ref="D92:E92"/>
    <mergeCell ref="D93:E93"/>
    <mergeCell ref="D94:E94"/>
    <mergeCell ref="G92:H92"/>
    <mergeCell ref="G93:H93"/>
    <mergeCell ref="G94:H94"/>
    <mergeCell ref="I92:J92"/>
    <mergeCell ref="L92:M92"/>
    <mergeCell ref="L93:M93"/>
    <mergeCell ref="L94:M94"/>
    <mergeCell ref="N92:O92"/>
    <mergeCell ref="G108:H108"/>
    <mergeCell ref="I108:J108"/>
    <mergeCell ref="K108:M108"/>
    <mergeCell ref="N108:O108"/>
    <mergeCell ref="N113:O113"/>
    <mergeCell ref="V116:Z116"/>
    <mergeCell ref="D117:F117"/>
    <mergeCell ref="G117:H117"/>
    <mergeCell ref="I117:J117"/>
    <mergeCell ref="K117:M117"/>
    <mergeCell ref="N117:O117"/>
    <mergeCell ref="P117:R117"/>
    <mergeCell ref="V117:Z117"/>
    <mergeCell ref="G116:H116"/>
    <mergeCell ref="I116:J116"/>
    <mergeCell ref="K116:M116"/>
    <mergeCell ref="N116:O116"/>
    <mergeCell ref="K115:M115"/>
    <mergeCell ref="N115:O115"/>
    <mergeCell ref="P115:R115"/>
    <mergeCell ref="S115:U117"/>
    <mergeCell ref="P116:R116"/>
    <mergeCell ref="L110:M110"/>
    <mergeCell ref="L111:M111"/>
    <mergeCell ref="L112:M112"/>
    <mergeCell ref="N110:O110"/>
    <mergeCell ref="N111:O111"/>
    <mergeCell ref="A114:W114"/>
    <mergeCell ref="X114:Z114"/>
    <mergeCell ref="P113:R113"/>
    <mergeCell ref="V113:Z113"/>
    <mergeCell ref="P120:R120"/>
    <mergeCell ref="A121:A126"/>
    <mergeCell ref="B121:C126"/>
    <mergeCell ref="D121:F121"/>
    <mergeCell ref="G121:H121"/>
    <mergeCell ref="I121:J121"/>
    <mergeCell ref="K121:M121"/>
    <mergeCell ref="V122:Z122"/>
    <mergeCell ref="D126:F126"/>
    <mergeCell ref="G126:H126"/>
    <mergeCell ref="I126:J126"/>
    <mergeCell ref="K126:M126"/>
    <mergeCell ref="N126:O126"/>
    <mergeCell ref="P126:R126"/>
    <mergeCell ref="V126:Z126"/>
    <mergeCell ref="N121:O121"/>
    <mergeCell ref="D115:F115"/>
    <mergeCell ref="G115:H115"/>
    <mergeCell ref="I115:J115"/>
    <mergeCell ref="V115:Z115"/>
    <mergeCell ref="D116:F116"/>
    <mergeCell ref="I113:J113"/>
    <mergeCell ref="K113:M113"/>
    <mergeCell ref="I118:K118"/>
    <mergeCell ref="L119:M119"/>
    <mergeCell ref="L120:M120"/>
    <mergeCell ref="P121:R121"/>
    <mergeCell ref="S121:U126"/>
    <mergeCell ref="D123:E123"/>
    <mergeCell ref="D124:E124"/>
    <mergeCell ref="D125:E125"/>
    <mergeCell ref="G123:H123"/>
    <mergeCell ref="A133:A138"/>
    <mergeCell ref="B133:C138"/>
    <mergeCell ref="D133:F133"/>
    <mergeCell ref="G133:H133"/>
    <mergeCell ref="I133:J133"/>
    <mergeCell ref="K133:M133"/>
    <mergeCell ref="V121:Z121"/>
    <mergeCell ref="D122:F122"/>
    <mergeCell ref="G122:H122"/>
    <mergeCell ref="I122:J122"/>
    <mergeCell ref="K122:M122"/>
    <mergeCell ref="N122:O122"/>
    <mergeCell ref="P122:R122"/>
    <mergeCell ref="G131:H131"/>
    <mergeCell ref="I129:J129"/>
    <mergeCell ref="I130:J130"/>
    <mergeCell ref="I131:J131"/>
    <mergeCell ref="L129:M129"/>
    <mergeCell ref="L131:M131"/>
    <mergeCell ref="L130:M130"/>
    <mergeCell ref="G129:H129"/>
    <mergeCell ref="G130:H130"/>
    <mergeCell ref="I119:J119"/>
    <mergeCell ref="V128:Z128"/>
    <mergeCell ref="D132:F132"/>
    <mergeCell ref="G132:H132"/>
    <mergeCell ref="I132:J132"/>
    <mergeCell ref="K132:M132"/>
    <mergeCell ref="N132:O132"/>
    <mergeCell ref="P132:R132"/>
    <mergeCell ref="V132:Z132"/>
    <mergeCell ref="B127:C132"/>
    <mergeCell ref="V138:Z138"/>
    <mergeCell ref="P127:R127"/>
    <mergeCell ref="S127:U127"/>
    <mergeCell ref="V127:Z127"/>
    <mergeCell ref="D128:F128"/>
    <mergeCell ref="G128:H128"/>
    <mergeCell ref="I128:J128"/>
    <mergeCell ref="K128:M128"/>
    <mergeCell ref="N128:O128"/>
    <mergeCell ref="N129:O129"/>
    <mergeCell ref="N130:O130"/>
    <mergeCell ref="N131:O131"/>
    <mergeCell ref="P129:R129"/>
    <mergeCell ref="P130:R130"/>
    <mergeCell ref="P131:R131"/>
    <mergeCell ref="P128:R128"/>
    <mergeCell ref="S128:U132"/>
    <mergeCell ref="D127:F127"/>
    <mergeCell ref="G127:H127"/>
    <mergeCell ref="I127:J127"/>
    <mergeCell ref="K127:M127"/>
    <mergeCell ref="N127:O127"/>
    <mergeCell ref="P156:R156"/>
    <mergeCell ref="V156:Z156"/>
    <mergeCell ref="S151:U156"/>
    <mergeCell ref="V151:Z151"/>
    <mergeCell ref="D152:F152"/>
    <mergeCell ref="G152:H152"/>
    <mergeCell ref="I152:J152"/>
    <mergeCell ref="N133:O133"/>
    <mergeCell ref="P133:R133"/>
    <mergeCell ref="S133:U138"/>
    <mergeCell ref="V133:Z133"/>
    <mergeCell ref="D134:F134"/>
    <mergeCell ref="G134:H134"/>
    <mergeCell ref="I134:J134"/>
    <mergeCell ref="K134:M134"/>
    <mergeCell ref="N134:O134"/>
    <mergeCell ref="P134:R134"/>
    <mergeCell ref="V134:Z134"/>
    <mergeCell ref="D138:F138"/>
    <mergeCell ref="G138:H138"/>
    <mergeCell ref="I138:J138"/>
    <mergeCell ref="K138:M138"/>
    <mergeCell ref="N138:O138"/>
    <mergeCell ref="P138:R138"/>
    <mergeCell ref="S145:U150"/>
    <mergeCell ref="V152:Z152"/>
    <mergeCell ref="V150:Z150"/>
    <mergeCell ref="D147:E147"/>
    <mergeCell ref="D148:E148"/>
    <mergeCell ref="D149:E149"/>
    <mergeCell ref="G145:H145"/>
    <mergeCell ref="G146:H146"/>
    <mergeCell ref="B158:C163"/>
    <mergeCell ref="D158:F158"/>
    <mergeCell ref="G158:H158"/>
    <mergeCell ref="I158:J158"/>
    <mergeCell ref="K158:M158"/>
    <mergeCell ref="N158:O158"/>
    <mergeCell ref="P158:R158"/>
    <mergeCell ref="A145:A150"/>
    <mergeCell ref="A151:C156"/>
    <mergeCell ref="D151:F151"/>
    <mergeCell ref="G151:H151"/>
    <mergeCell ref="I151:J151"/>
    <mergeCell ref="K151:M151"/>
    <mergeCell ref="N151:O151"/>
    <mergeCell ref="P151:R151"/>
    <mergeCell ref="D150:F150"/>
    <mergeCell ref="G150:H150"/>
    <mergeCell ref="I150:J150"/>
    <mergeCell ref="K150:M150"/>
    <mergeCell ref="N150:O150"/>
    <mergeCell ref="G156:H156"/>
    <mergeCell ref="I156:J156"/>
    <mergeCell ref="K156:M156"/>
    <mergeCell ref="N156:O156"/>
    <mergeCell ref="K152:M152"/>
    <mergeCell ref="N152:O152"/>
    <mergeCell ref="P152:R152"/>
    <mergeCell ref="D156:F156"/>
    <mergeCell ref="P150:R150"/>
    <mergeCell ref="G163:H163"/>
    <mergeCell ref="I163:J163"/>
    <mergeCell ref="K163:M163"/>
    <mergeCell ref="S158:U163"/>
    <mergeCell ref="V158:Z158"/>
    <mergeCell ref="G159:H159"/>
    <mergeCell ref="I159:J159"/>
    <mergeCell ref="L159:M159"/>
    <mergeCell ref="N159:O159"/>
    <mergeCell ref="P159:Q159"/>
    <mergeCell ref="V163:Z163"/>
    <mergeCell ref="A157:W157"/>
    <mergeCell ref="X157:Z157"/>
    <mergeCell ref="A158:A163"/>
    <mergeCell ref="P166:R166"/>
    <mergeCell ref="S166:U171"/>
    <mergeCell ref="V166:Z166"/>
    <mergeCell ref="G167:H167"/>
    <mergeCell ref="I167:J167"/>
    <mergeCell ref="L167:M167"/>
    <mergeCell ref="N167:O167"/>
    <mergeCell ref="G171:H171"/>
    <mergeCell ref="I171:J171"/>
    <mergeCell ref="G166:H166"/>
    <mergeCell ref="I166:J166"/>
    <mergeCell ref="K166:M166"/>
    <mergeCell ref="N166:O166"/>
    <mergeCell ref="K171:M171"/>
    <mergeCell ref="N171:O171"/>
    <mergeCell ref="D165:F165"/>
    <mergeCell ref="G165:H165"/>
    <mergeCell ref="I165:J165"/>
    <mergeCell ref="K165:M165"/>
    <mergeCell ref="N165:O165"/>
    <mergeCell ref="P165:R165"/>
    <mergeCell ref="V165:Z165"/>
    <mergeCell ref="P171:R171"/>
    <mergeCell ref="V171:Z171"/>
    <mergeCell ref="A172:W172"/>
    <mergeCell ref="X172:Z172"/>
    <mergeCell ref="A173:A178"/>
    <mergeCell ref="B173:C178"/>
    <mergeCell ref="D173:F173"/>
    <mergeCell ref="G173:H173"/>
    <mergeCell ref="I173:J173"/>
    <mergeCell ref="K173:M173"/>
    <mergeCell ref="D174:E174"/>
    <mergeCell ref="A166:C171"/>
    <mergeCell ref="D166:F166"/>
    <mergeCell ref="D171:F171"/>
    <mergeCell ref="D167:E167"/>
    <mergeCell ref="D178:F178"/>
    <mergeCell ref="G178:H178"/>
    <mergeCell ref="N173:O173"/>
    <mergeCell ref="P173:R173"/>
    <mergeCell ref="S173:V178"/>
    <mergeCell ref="W173:Z173"/>
    <mergeCell ref="G174:H174"/>
    <mergeCell ref="I174:J174"/>
    <mergeCell ref="L174:M174"/>
    <mergeCell ref="D169:E169"/>
    <mergeCell ref="D170:E170"/>
    <mergeCell ref="G169:H169"/>
    <mergeCell ref="G170:H170"/>
    <mergeCell ref="L169:M169"/>
    <mergeCell ref="L170:M170"/>
    <mergeCell ref="N169:O169"/>
    <mergeCell ref="V184:Z184"/>
    <mergeCell ref="I178:J178"/>
    <mergeCell ref="K178:M178"/>
    <mergeCell ref="N178:O178"/>
    <mergeCell ref="P178:R178"/>
    <mergeCell ref="N174:O174"/>
    <mergeCell ref="W178:Z178"/>
    <mergeCell ref="G180:H180"/>
    <mergeCell ref="I180:J180"/>
    <mergeCell ref="L180:M180"/>
    <mergeCell ref="N180:O180"/>
    <mergeCell ref="P180:Q180"/>
    <mergeCell ref="K190:M190"/>
    <mergeCell ref="G179:H179"/>
    <mergeCell ref="I179:J179"/>
    <mergeCell ref="N190:O190"/>
    <mergeCell ref="P190:R190"/>
    <mergeCell ref="K179:M179"/>
    <mergeCell ref="N179:O179"/>
    <mergeCell ref="P179:R179"/>
    <mergeCell ref="P177:R177"/>
    <mergeCell ref="G181:H181"/>
    <mergeCell ref="G182:H182"/>
    <mergeCell ref="G183:H183"/>
    <mergeCell ref="L181:M181"/>
    <mergeCell ref="L182:M182"/>
    <mergeCell ref="L183:M183"/>
    <mergeCell ref="P186:R186"/>
    <mergeCell ref="P187:R187"/>
    <mergeCell ref="A191:A196"/>
    <mergeCell ref="B191:C196"/>
    <mergeCell ref="D191:F191"/>
    <mergeCell ref="G191:H191"/>
    <mergeCell ref="P185:R185"/>
    <mergeCell ref="A179:A190"/>
    <mergeCell ref="B179:C190"/>
    <mergeCell ref="D179:D184"/>
    <mergeCell ref="E179:F179"/>
    <mergeCell ref="E184:F184"/>
    <mergeCell ref="G184:H184"/>
    <mergeCell ref="I184:J184"/>
    <mergeCell ref="E190:F190"/>
    <mergeCell ref="G190:H190"/>
    <mergeCell ref="I190:J190"/>
    <mergeCell ref="D185:D190"/>
    <mergeCell ref="A197:A202"/>
    <mergeCell ref="B197:C202"/>
    <mergeCell ref="G197:H197"/>
    <mergeCell ref="I197:J197"/>
    <mergeCell ref="L197:M197"/>
    <mergeCell ref="N191:O191"/>
    <mergeCell ref="P191:R191"/>
    <mergeCell ref="N181:O181"/>
    <mergeCell ref="N182:O182"/>
    <mergeCell ref="N183:O183"/>
    <mergeCell ref="P181:Q181"/>
    <mergeCell ref="P182:Q182"/>
    <mergeCell ref="P183:Q183"/>
    <mergeCell ref="G187:H187"/>
    <mergeCell ref="G188:H188"/>
    <mergeCell ref="G189:H189"/>
    <mergeCell ref="V196:Z196"/>
    <mergeCell ref="D192:E192"/>
    <mergeCell ref="D197:E197"/>
    <mergeCell ref="P192:R192"/>
    <mergeCell ref="P197:R197"/>
    <mergeCell ref="V185:Z185"/>
    <mergeCell ref="G186:H186"/>
    <mergeCell ref="I186:J186"/>
    <mergeCell ref="L186:M186"/>
    <mergeCell ref="N186:O186"/>
    <mergeCell ref="E185:F185"/>
    <mergeCell ref="G185:H185"/>
    <mergeCell ref="I185:J185"/>
    <mergeCell ref="K185:M185"/>
    <mergeCell ref="N185:O185"/>
    <mergeCell ref="S179:U190"/>
    <mergeCell ref="V179:Z179"/>
    <mergeCell ref="V191:Z191"/>
    <mergeCell ref="G192:H192"/>
    <mergeCell ref="I192:J192"/>
    <mergeCell ref="L192:M192"/>
    <mergeCell ref="N192:O192"/>
    <mergeCell ref="G196:H196"/>
    <mergeCell ref="S191:U196"/>
    <mergeCell ref="I191:J191"/>
    <mergeCell ref="K191:M191"/>
    <mergeCell ref="D196:F196"/>
    <mergeCell ref="I196:J196"/>
    <mergeCell ref="K196:M196"/>
    <mergeCell ref="N196:O196"/>
    <mergeCell ref="P196:R196"/>
    <mergeCell ref="V190:Z190"/>
    <mergeCell ref="V198:Z198"/>
    <mergeCell ref="D202:F202"/>
    <mergeCell ref="G202:H202"/>
    <mergeCell ref="I202:J202"/>
    <mergeCell ref="K202:M202"/>
    <mergeCell ref="N202:O202"/>
    <mergeCell ref="P202:R202"/>
    <mergeCell ref="V202:Z202"/>
    <mergeCell ref="S197:U202"/>
    <mergeCell ref="D198:F198"/>
    <mergeCell ref="G198:H198"/>
    <mergeCell ref="I198:J198"/>
    <mergeCell ref="K198:M198"/>
    <mergeCell ref="N198:O198"/>
    <mergeCell ref="P198:R198"/>
    <mergeCell ref="N197:O197"/>
    <mergeCell ref="D214:F214"/>
    <mergeCell ref="G214:H214"/>
    <mergeCell ref="I214:J214"/>
    <mergeCell ref="K214:M214"/>
    <mergeCell ref="N214:O214"/>
    <mergeCell ref="P214:R214"/>
    <mergeCell ref="D204:E204"/>
    <mergeCell ref="D210:E210"/>
    <mergeCell ref="S209:U214"/>
    <mergeCell ref="V209:Z209"/>
    <mergeCell ref="V214:Z214"/>
    <mergeCell ref="V208:Z208"/>
    <mergeCell ref="S203:U208"/>
    <mergeCell ref="V203:Z203"/>
    <mergeCell ref="D199:E199"/>
    <mergeCell ref="D200:E200"/>
    <mergeCell ref="A209:A214"/>
    <mergeCell ref="B209:C214"/>
    <mergeCell ref="D209:F209"/>
    <mergeCell ref="G209:H209"/>
    <mergeCell ref="I209:J209"/>
    <mergeCell ref="K209:M209"/>
    <mergeCell ref="N209:O209"/>
    <mergeCell ref="N203:O203"/>
    <mergeCell ref="P203:R203"/>
    <mergeCell ref="G204:H204"/>
    <mergeCell ref="I204:J204"/>
    <mergeCell ref="L204:M204"/>
    <mergeCell ref="N204:O204"/>
    <mergeCell ref="G208:H208"/>
    <mergeCell ref="A203:A208"/>
    <mergeCell ref="B203:C208"/>
    <mergeCell ref="D203:F203"/>
    <mergeCell ref="G203:H203"/>
    <mergeCell ref="I203:J203"/>
    <mergeCell ref="K203:M203"/>
    <mergeCell ref="D208:F208"/>
    <mergeCell ref="I208:J208"/>
    <mergeCell ref="K208:M208"/>
    <mergeCell ref="G210:H210"/>
    <mergeCell ref="I210:J210"/>
    <mergeCell ref="L210:M210"/>
    <mergeCell ref="N210:O210"/>
    <mergeCell ref="N208:O208"/>
    <mergeCell ref="P208:R208"/>
    <mergeCell ref="P209:R209"/>
    <mergeCell ref="P205:R205"/>
    <mergeCell ref="P206:R206"/>
    <mergeCell ref="A221:A226"/>
    <mergeCell ref="B221:C226"/>
    <mergeCell ref="D221:F221"/>
    <mergeCell ref="G221:H221"/>
    <mergeCell ref="I221:J221"/>
    <mergeCell ref="K221:M221"/>
    <mergeCell ref="N221:O221"/>
    <mergeCell ref="A215:A220"/>
    <mergeCell ref="B215:C220"/>
    <mergeCell ref="D215:F215"/>
    <mergeCell ref="G215:H215"/>
    <mergeCell ref="I215:J215"/>
    <mergeCell ref="K215:M215"/>
    <mergeCell ref="D220:F220"/>
    <mergeCell ref="I220:J220"/>
    <mergeCell ref="K220:M220"/>
    <mergeCell ref="G216:H216"/>
    <mergeCell ref="I216:J216"/>
    <mergeCell ref="L216:M216"/>
    <mergeCell ref="N216:O216"/>
    <mergeCell ref="G220:H220"/>
    <mergeCell ref="N220:O220"/>
    <mergeCell ref="D223:E223"/>
    <mergeCell ref="D224:E224"/>
    <mergeCell ref="D225:E225"/>
    <mergeCell ref="G223:H223"/>
    <mergeCell ref="G224:H224"/>
    <mergeCell ref="G225:H225"/>
    <mergeCell ref="L223:M223"/>
    <mergeCell ref="L224:M224"/>
    <mergeCell ref="L225:M225"/>
    <mergeCell ref="N223:O223"/>
    <mergeCell ref="V226:Z226"/>
    <mergeCell ref="D226:F226"/>
    <mergeCell ref="G226:H226"/>
    <mergeCell ref="I226:J226"/>
    <mergeCell ref="N215:O215"/>
    <mergeCell ref="S221:U226"/>
    <mergeCell ref="V221:Z221"/>
    <mergeCell ref="D222:F222"/>
    <mergeCell ref="G222:H222"/>
    <mergeCell ref="I222:J222"/>
    <mergeCell ref="K222:M222"/>
    <mergeCell ref="N222:O222"/>
    <mergeCell ref="P222:R222"/>
    <mergeCell ref="V222:Z222"/>
    <mergeCell ref="D216:E216"/>
    <mergeCell ref="P215:R215"/>
    <mergeCell ref="S215:U220"/>
    <mergeCell ref="V215:Z215"/>
    <mergeCell ref="P220:R220"/>
    <mergeCell ref="V220:Z220"/>
    <mergeCell ref="P221:R221"/>
    <mergeCell ref="K226:M226"/>
    <mergeCell ref="N226:O226"/>
    <mergeCell ref="P226:R226"/>
    <mergeCell ref="N224:O224"/>
    <mergeCell ref="N225:O225"/>
    <mergeCell ref="P223:R223"/>
    <mergeCell ref="P224:R224"/>
    <mergeCell ref="P225:R225"/>
    <mergeCell ref="P216:R216"/>
    <mergeCell ref="P217:R217"/>
    <mergeCell ref="P218:R218"/>
    <mergeCell ref="A227:A232"/>
    <mergeCell ref="B227:C232"/>
    <mergeCell ref="D227:F227"/>
    <mergeCell ref="G227:H227"/>
    <mergeCell ref="I227:J227"/>
    <mergeCell ref="K227:M227"/>
    <mergeCell ref="N227:O227"/>
    <mergeCell ref="P227:R227"/>
    <mergeCell ref="S227:U232"/>
    <mergeCell ref="V232:Z232"/>
    <mergeCell ref="D232:F232"/>
    <mergeCell ref="G232:H232"/>
    <mergeCell ref="I232:J232"/>
    <mergeCell ref="K232:M232"/>
    <mergeCell ref="N232:O232"/>
    <mergeCell ref="P232:R232"/>
    <mergeCell ref="V227:Z227"/>
    <mergeCell ref="G228:H228"/>
    <mergeCell ref="I228:J228"/>
    <mergeCell ref="L228:M228"/>
    <mergeCell ref="N228:O228"/>
    <mergeCell ref="D228:E228"/>
    <mergeCell ref="D229:E229"/>
    <mergeCell ref="D230:E230"/>
    <mergeCell ref="D231:E231"/>
    <mergeCell ref="G229:H229"/>
    <mergeCell ref="G230:H230"/>
    <mergeCell ref="G231:H231"/>
    <mergeCell ref="L229:M229"/>
    <mergeCell ref="L230:M230"/>
    <mergeCell ref="L231:M231"/>
    <mergeCell ref="V233:Z233"/>
    <mergeCell ref="G234:H234"/>
    <mergeCell ref="I234:J234"/>
    <mergeCell ref="L234:M234"/>
    <mergeCell ref="N234:O234"/>
    <mergeCell ref="A233:A238"/>
    <mergeCell ref="B233:C238"/>
    <mergeCell ref="D233:F233"/>
    <mergeCell ref="G233:H233"/>
    <mergeCell ref="I233:J233"/>
    <mergeCell ref="K233:M233"/>
    <mergeCell ref="N233:O233"/>
    <mergeCell ref="P233:R233"/>
    <mergeCell ref="S233:U238"/>
    <mergeCell ref="V238:Z238"/>
    <mergeCell ref="D238:F238"/>
    <mergeCell ref="G238:H238"/>
    <mergeCell ref="I238:J238"/>
    <mergeCell ref="K238:M238"/>
    <mergeCell ref="N238:O238"/>
    <mergeCell ref="P238:R238"/>
    <mergeCell ref="D234:E234"/>
    <mergeCell ref="A239:A244"/>
    <mergeCell ref="B239:C244"/>
    <mergeCell ref="D239:F239"/>
    <mergeCell ref="G239:H239"/>
    <mergeCell ref="I239:J239"/>
    <mergeCell ref="K239:M239"/>
    <mergeCell ref="N239:O239"/>
    <mergeCell ref="P239:R239"/>
    <mergeCell ref="S239:U244"/>
    <mergeCell ref="A245:A250"/>
    <mergeCell ref="B245:C250"/>
    <mergeCell ref="D245:F245"/>
    <mergeCell ref="G245:H245"/>
    <mergeCell ref="I245:J245"/>
    <mergeCell ref="K245:M245"/>
    <mergeCell ref="I250:J250"/>
    <mergeCell ref="K250:M250"/>
    <mergeCell ref="D244:F244"/>
    <mergeCell ref="G244:H244"/>
    <mergeCell ref="I244:J244"/>
    <mergeCell ref="K244:M244"/>
    <mergeCell ref="N244:O244"/>
    <mergeCell ref="P244:R244"/>
    <mergeCell ref="D250:E250"/>
    <mergeCell ref="S245:U250"/>
    <mergeCell ref="P240:R240"/>
    <mergeCell ref="P241:R241"/>
    <mergeCell ref="P242:R242"/>
    <mergeCell ref="P243:R243"/>
    <mergeCell ref="D247:E247"/>
    <mergeCell ref="D248:E248"/>
    <mergeCell ref="D249:E249"/>
    <mergeCell ref="V239:Z239"/>
    <mergeCell ref="G240:H240"/>
    <mergeCell ref="I240:J240"/>
    <mergeCell ref="L240:M240"/>
    <mergeCell ref="N240:O240"/>
    <mergeCell ref="D240:E240"/>
    <mergeCell ref="V244:Z244"/>
    <mergeCell ref="G247:H247"/>
    <mergeCell ref="G248:H248"/>
    <mergeCell ref="G249:H249"/>
    <mergeCell ref="L247:M247"/>
    <mergeCell ref="L248:M248"/>
    <mergeCell ref="L249:M249"/>
    <mergeCell ref="N247:O247"/>
    <mergeCell ref="N248:O248"/>
    <mergeCell ref="N249:O249"/>
    <mergeCell ref="P246:R246"/>
    <mergeCell ref="P247:R247"/>
    <mergeCell ref="D246:E246"/>
    <mergeCell ref="N245:O245"/>
    <mergeCell ref="G246:H246"/>
    <mergeCell ref="I246:J246"/>
    <mergeCell ref="L246:M246"/>
    <mergeCell ref="N246:O246"/>
    <mergeCell ref="P245:R245"/>
    <mergeCell ref="S259:U264"/>
    <mergeCell ref="P259:R259"/>
    <mergeCell ref="D264:F264"/>
    <mergeCell ref="G264:H264"/>
    <mergeCell ref="I264:J264"/>
    <mergeCell ref="K264:M264"/>
    <mergeCell ref="N264:O264"/>
    <mergeCell ref="P264:R264"/>
    <mergeCell ref="P248:R248"/>
    <mergeCell ref="P249:R249"/>
    <mergeCell ref="N254:O254"/>
    <mergeCell ref="N255:O255"/>
    <mergeCell ref="N256:O256"/>
    <mergeCell ref="P260:R260"/>
    <mergeCell ref="P261:R261"/>
    <mergeCell ref="P262:R262"/>
    <mergeCell ref="P263:R263"/>
    <mergeCell ref="S252:U257"/>
    <mergeCell ref="D257:F257"/>
    <mergeCell ref="D253:E253"/>
    <mergeCell ref="G250:H250"/>
    <mergeCell ref="V259:Z259"/>
    <mergeCell ref="G260:H260"/>
    <mergeCell ref="I260:J260"/>
    <mergeCell ref="L260:M260"/>
    <mergeCell ref="N260:O260"/>
    <mergeCell ref="V264:Z264"/>
    <mergeCell ref="P270:R270"/>
    <mergeCell ref="V270:Z270"/>
    <mergeCell ref="D260:E260"/>
    <mergeCell ref="A271:C276"/>
    <mergeCell ref="D271:F271"/>
    <mergeCell ref="P271:R271"/>
    <mergeCell ref="S271:U276"/>
    <mergeCell ref="P265:R265"/>
    <mergeCell ref="S265:U270"/>
    <mergeCell ref="V265:Z265"/>
    <mergeCell ref="G266:H266"/>
    <mergeCell ref="I266:J266"/>
    <mergeCell ref="K266:M266"/>
    <mergeCell ref="N266:O266"/>
    <mergeCell ref="G270:H270"/>
    <mergeCell ref="I270:J270"/>
    <mergeCell ref="G271:H271"/>
    <mergeCell ref="I271:J271"/>
    <mergeCell ref="K271:M271"/>
    <mergeCell ref="A259:A264"/>
    <mergeCell ref="B259:C264"/>
    <mergeCell ref="D259:F259"/>
    <mergeCell ref="G259:H259"/>
    <mergeCell ref="N271:O271"/>
    <mergeCell ref="A265:C270"/>
    <mergeCell ref="V276:Z276"/>
    <mergeCell ref="D276:F276"/>
    <mergeCell ref="G276:H276"/>
    <mergeCell ref="I276:J276"/>
    <mergeCell ref="K276:M276"/>
    <mergeCell ref="N276:O276"/>
    <mergeCell ref="P276:R276"/>
    <mergeCell ref="V271:Z271"/>
    <mergeCell ref="D272:F272"/>
    <mergeCell ref="G272:H272"/>
    <mergeCell ref="I272:J272"/>
    <mergeCell ref="K272:M272"/>
    <mergeCell ref="N272:O272"/>
    <mergeCell ref="P272:R272"/>
    <mergeCell ref="V272:Z272"/>
    <mergeCell ref="D270:F270"/>
    <mergeCell ref="K270:M270"/>
    <mergeCell ref="N270:O270"/>
    <mergeCell ref="D273:E273"/>
    <mergeCell ref="D274:E274"/>
    <mergeCell ref="D275:E275"/>
    <mergeCell ref="G273:H273"/>
    <mergeCell ref="G274:H274"/>
    <mergeCell ref="G275:H275"/>
    <mergeCell ref="L273:M273"/>
    <mergeCell ref="L274:M274"/>
    <mergeCell ref="L275:M275"/>
    <mergeCell ref="N273:O273"/>
    <mergeCell ref="N274:O274"/>
    <mergeCell ref="N275:O275"/>
    <mergeCell ref="P273:R273"/>
    <mergeCell ref="P274:R274"/>
    <mergeCell ref="B145:C150"/>
    <mergeCell ref="D145:E145"/>
    <mergeCell ref="D146:E146"/>
    <mergeCell ref="D159:E159"/>
    <mergeCell ref="A258:W258"/>
    <mergeCell ref="V252:Z252"/>
    <mergeCell ref="G253:H253"/>
    <mergeCell ref="I253:J253"/>
    <mergeCell ref="K253:M253"/>
    <mergeCell ref="N253:O253"/>
    <mergeCell ref="V257:Z257"/>
    <mergeCell ref="N250:O250"/>
    <mergeCell ref="P250:R250"/>
    <mergeCell ref="V250:Z250"/>
    <mergeCell ref="G257:H257"/>
    <mergeCell ref="I257:J257"/>
    <mergeCell ref="K257:M257"/>
    <mergeCell ref="B251:C251"/>
    <mergeCell ref="P251:Q251"/>
    <mergeCell ref="A252:C257"/>
    <mergeCell ref="D252:F252"/>
    <mergeCell ref="G252:H252"/>
    <mergeCell ref="X258:Z258"/>
    <mergeCell ref="V245:Z245"/>
    <mergeCell ref="I252:J252"/>
    <mergeCell ref="K252:M252"/>
    <mergeCell ref="S251:U251"/>
    <mergeCell ref="N257:O257"/>
    <mergeCell ref="P257:R257"/>
    <mergeCell ref="N252:O252"/>
    <mergeCell ref="P252:R252"/>
    <mergeCell ref="G251:H251"/>
    <mergeCell ref="W55:W57"/>
    <mergeCell ref="B55:C57"/>
    <mergeCell ref="D55:E57"/>
    <mergeCell ref="G55:H57"/>
    <mergeCell ref="L55:M57"/>
    <mergeCell ref="N55:O57"/>
    <mergeCell ref="P55:R57"/>
    <mergeCell ref="S55:U57"/>
    <mergeCell ref="A64:W64"/>
    <mergeCell ref="X64:Z64"/>
    <mergeCell ref="A96:A101"/>
    <mergeCell ref="B96:C101"/>
    <mergeCell ref="D96:E96"/>
    <mergeCell ref="D97:E97"/>
    <mergeCell ref="D98:E98"/>
    <mergeCell ref="D99:E99"/>
    <mergeCell ref="D100:E100"/>
    <mergeCell ref="D101:E101"/>
    <mergeCell ref="G96:H96"/>
    <mergeCell ref="G97:H97"/>
    <mergeCell ref="G98:H98"/>
    <mergeCell ref="G99:H99"/>
    <mergeCell ref="G100:H100"/>
    <mergeCell ref="G101:H101"/>
    <mergeCell ref="L96:M96"/>
    <mergeCell ref="L97:M97"/>
    <mergeCell ref="N97:O97"/>
    <mergeCell ref="F55:F57"/>
    <mergeCell ref="I55:I57"/>
    <mergeCell ref="J55:J57"/>
    <mergeCell ref="K55:K57"/>
    <mergeCell ref="V55:V57"/>
    <mergeCell ref="B102:C107"/>
    <mergeCell ref="D102:E102"/>
    <mergeCell ref="D103:E103"/>
    <mergeCell ref="D104:E104"/>
    <mergeCell ref="D105:E105"/>
    <mergeCell ref="D106:E106"/>
    <mergeCell ref="D107:E107"/>
    <mergeCell ref="G102:H102"/>
    <mergeCell ref="G103:H103"/>
    <mergeCell ref="G104:H104"/>
    <mergeCell ref="G105:H105"/>
    <mergeCell ref="G106:H106"/>
    <mergeCell ref="G107:H107"/>
    <mergeCell ref="L101:M101"/>
    <mergeCell ref="L102:M102"/>
    <mergeCell ref="L103:M103"/>
    <mergeCell ref="L104:M104"/>
    <mergeCell ref="L105:M105"/>
    <mergeCell ref="L106:M106"/>
    <mergeCell ref="L107:M107"/>
    <mergeCell ref="S96:U101"/>
    <mergeCell ref="S102:U107"/>
    <mergeCell ref="A139:A144"/>
    <mergeCell ref="B139:C144"/>
    <mergeCell ref="D139:E139"/>
    <mergeCell ref="D140:E140"/>
    <mergeCell ref="D141:E141"/>
    <mergeCell ref="D142:E142"/>
    <mergeCell ref="D143:E143"/>
    <mergeCell ref="D144:E144"/>
    <mergeCell ref="G139:H139"/>
    <mergeCell ref="G140:H140"/>
    <mergeCell ref="G141:H141"/>
    <mergeCell ref="G142:H142"/>
    <mergeCell ref="G143:H143"/>
    <mergeCell ref="G144:H144"/>
    <mergeCell ref="L139:M139"/>
    <mergeCell ref="L140:M140"/>
    <mergeCell ref="L141:M141"/>
    <mergeCell ref="L142:M142"/>
    <mergeCell ref="N98:O98"/>
    <mergeCell ref="N99:O99"/>
    <mergeCell ref="N100:O100"/>
    <mergeCell ref="N101:O101"/>
    <mergeCell ref="P96:R96"/>
    <mergeCell ref="P97:R97"/>
    <mergeCell ref="P98:R98"/>
    <mergeCell ref="P99:R99"/>
    <mergeCell ref="P100:R100"/>
    <mergeCell ref="P101:R101"/>
    <mergeCell ref="L98:M98"/>
    <mergeCell ref="A102:A107"/>
    <mergeCell ref="L143:M143"/>
    <mergeCell ref="L144:M144"/>
    <mergeCell ref="N139:O139"/>
    <mergeCell ref="N140:O140"/>
    <mergeCell ref="N141:O141"/>
    <mergeCell ref="N142:O142"/>
    <mergeCell ref="N143:O143"/>
    <mergeCell ref="N144:O144"/>
    <mergeCell ref="P139:R139"/>
    <mergeCell ref="P140:R140"/>
    <mergeCell ref="P141:R141"/>
    <mergeCell ref="P142:R142"/>
    <mergeCell ref="P143:R143"/>
    <mergeCell ref="P144:R144"/>
    <mergeCell ref="S139:U144"/>
    <mergeCell ref="N102:O102"/>
    <mergeCell ref="N103:O103"/>
    <mergeCell ref="N104:O104"/>
    <mergeCell ref="N105:O105"/>
    <mergeCell ref="N106:O106"/>
    <mergeCell ref="N107:O107"/>
    <mergeCell ref="P102:R102"/>
    <mergeCell ref="P103:R103"/>
    <mergeCell ref="P104:R104"/>
    <mergeCell ref="P105:R105"/>
    <mergeCell ref="P106:R106"/>
    <mergeCell ref="P107:R107"/>
    <mergeCell ref="L118:M118"/>
    <mergeCell ref="N112:O112"/>
    <mergeCell ref="P110:R110"/>
    <mergeCell ref="P111:R111"/>
    <mergeCell ref="P112:R112"/>
  </mergeCells>
  <pageMargins left="0.15748031496062992" right="0.15748031496062992" top="0.24" bottom="0.24" header="0.17" footer="0.17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2019-09-16T09:36:32Z</dcterms:modified>
</cp:coreProperties>
</file>